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8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'auta'!$A$1:$AA$41</definedName>
    <definedName name="_xlnm.Print_Area" localSheetId="1">'budynki'!$A$1:$G$130</definedName>
    <definedName name="_xlnm.Print_Area" localSheetId="2">'elektronika '!$A$6:$D$181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<sst xmlns="http://schemas.openxmlformats.org/spreadsheetml/2006/main" count="2743" uniqueCount="946">
  <si>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</si>
  <si>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</si>
  <si>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</si>
  <si>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</si>
  <si>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</si>
  <si>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</si>
  <si>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</si>
  <si>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</si>
  <si>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</si>
  <si>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</si>
  <si>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</si>
  <si>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</si>
  <si>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</si>
  <si>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</si>
  <si>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</si>
  <si>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</si>
  <si>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</si>
  <si>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</si>
  <si>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</si>
  <si>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</si>
  <si>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</si>
  <si>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</si>
  <si>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rodzaj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</si>
  <si>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</si>
  <si>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</si>
  <si>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</si>
  <si>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</si>
  <si>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</si>
  <si>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</si>
  <si>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</si>
  <si>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</si>
  <si>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</si>
  <si>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</si>
  <si>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</si>
  <si>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</si>
  <si>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</si>
  <si>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</si>
  <si>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</si>
  <si>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</si>
  <si>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</si>
  <si>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</si>
  <si>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</si>
  <si>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</si>
  <si>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</si>
  <si>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</si>
  <si>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</si>
  <si>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</si>
  <si>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</si>
  <si>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</si>
  <si>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</si>
  <si>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</si>
  <si>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</si>
  <si>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</si>
  <si>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</si>
  <si>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</si>
  <si>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</si>
  <si>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</si>
  <si>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</si>
  <si>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</si>
  <si>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</si>
  <si>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</si>
  <si>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</si>
  <si>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</si>
  <si>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</si>
  <si>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</si>
  <si>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</si>
  <si>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</si>
  <si>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</si>
  <si>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</si>
  <si>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</si>
  <si>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</si>
  <si>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</si>
  <si>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</si>
  <si>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</si>
  <si>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</si>
  <si>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</si>
  <si>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</si>
  <si>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</si>
  <si>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</si>
  <si>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</si>
  <si>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</si>
  <si>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</si>
  <si>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</si>
  <si>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</si>
  <si>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</si>
  <si>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</si>
  <si>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</si>
  <si>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</si>
  <si>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Wyposażenie pojazdu specjalnego</t>
  </si>
  <si>
    <t>Tabela nr 7 - Wykaz maszyn i urządzeń do ubezpieczenia od uszkodzeń (od wszystkich ryzyk)</t>
  </si>
  <si>
    <t>OC</t>
  </si>
  <si>
    <t>NW</t>
  </si>
  <si>
    <t>AC/KR</t>
  </si>
  <si>
    <t>ASS</t>
  </si>
  <si>
    <t>Nazwa dokumentu: Wykaz majątku w JST, wersja 2 z dn. 03.03.2020 r.</t>
  </si>
  <si>
    <t>Urząd Gminy Miedzichowo</t>
  </si>
  <si>
    <t>Gminny Zespół Obsługi Szkół</t>
  </si>
  <si>
    <t>Gminna Biblioteka Publiczna</t>
  </si>
  <si>
    <t>Gminny Ośrodek Pomocy Społecznej</t>
  </si>
  <si>
    <t>Szkoła Podstawowa im. Powstańców Wielkopolskich w Miedzichowie</t>
  </si>
  <si>
    <t>Zespół Szkół i Placówek Oświatowych w Bolewicach</t>
  </si>
  <si>
    <t>Gminny Zakład Komunalny</t>
  </si>
  <si>
    <t>Adres</t>
  </si>
  <si>
    <t>ul. Poznańska 12, 64-361 Miedzichowo</t>
  </si>
  <si>
    <t>ul. Poznańska 16, 64-361 Miedzichowo</t>
  </si>
  <si>
    <t xml:space="preserve">ul. Poznańska 13, 64-361 Miedzichowo </t>
  </si>
  <si>
    <t>ul. Szkolna 6, 64-361 Miedzichowo</t>
  </si>
  <si>
    <t>ul. Sportowa 24a, 64-305 Bolewice</t>
  </si>
  <si>
    <t>ul. Polna 1, 64-305 Bolewice</t>
  </si>
  <si>
    <t>596-12-09-353</t>
  </si>
  <si>
    <t>000546242</t>
  </si>
  <si>
    <t>8411Z</t>
  </si>
  <si>
    <t>788-17-76-329</t>
  </si>
  <si>
    <t>639622110</t>
  </si>
  <si>
    <t>8520Z</t>
  </si>
  <si>
    <t>788-19-08-475</t>
  </si>
  <si>
    <t>9101A</t>
  </si>
  <si>
    <t>788-17-52-754</t>
  </si>
  <si>
    <t>210501892</t>
  </si>
  <si>
    <t>8899Z</t>
  </si>
  <si>
    <t>788-20-13-042</t>
  </si>
  <si>
    <t>210309108</t>
  </si>
  <si>
    <t>8560Z</t>
  </si>
  <si>
    <t>788-18-65-872</t>
  </si>
  <si>
    <t>634496303</t>
  </si>
  <si>
    <t>596-14-74-084</t>
  </si>
  <si>
    <t>210410741</t>
  </si>
  <si>
    <t>Tabela nr 1 - Informacje ogólne do oceny ryzyka w Gminie Miedzichowo</t>
  </si>
  <si>
    <t>1. Urząd Gminy Miedzichowo</t>
  </si>
  <si>
    <t>Urząd Gminy</t>
  </si>
  <si>
    <t xml:space="preserve">Budynek administracyjny </t>
  </si>
  <si>
    <t>Budynek - świetlica</t>
  </si>
  <si>
    <t xml:space="preserve">Budynek świetlicy wiejskiej </t>
  </si>
  <si>
    <t xml:space="preserve">Budynek mieszkalny </t>
  </si>
  <si>
    <t xml:space="preserve">budynek administracyjno - mieszkalny </t>
  </si>
  <si>
    <t>budynek mieszkalno-gospodarczy</t>
  </si>
  <si>
    <t xml:space="preserve">budynek mieszkalny </t>
  </si>
  <si>
    <t>budynek mieszkalny</t>
  </si>
  <si>
    <t>Budynek mieszkalny</t>
  </si>
  <si>
    <t>Budynek mieszkalny parterowy z poddaszem nieużytkowym</t>
  </si>
  <si>
    <t xml:space="preserve">budynek mieszkalny z użytkowanym poddaszem </t>
  </si>
  <si>
    <t>Strażnica OSP</t>
  </si>
  <si>
    <t xml:space="preserve">budynek dwukondygnacyjny z poddaszem nieużytkowym </t>
  </si>
  <si>
    <t xml:space="preserve">budynek jednokondygnacyjny z poddaszem nieużytkowym </t>
  </si>
  <si>
    <t>budynej jednokondygnacyjny</t>
  </si>
  <si>
    <t>Wiejskie centrum kulturalno-rekreacyjne + Strażnica OSP</t>
  </si>
  <si>
    <t xml:space="preserve">budynek świetlicy wiejskiej i OSP Grudna </t>
  </si>
  <si>
    <t xml:space="preserve">budynek świetlicy wiejskiej, parterowy </t>
  </si>
  <si>
    <t>Budynek gospodarczy</t>
  </si>
  <si>
    <t>Budynek gospodarczy (po szkole)</t>
  </si>
  <si>
    <t>Stara strażnica (stodoła)</t>
  </si>
  <si>
    <t xml:space="preserve">budynek parterowy z pddaszem nieuzytkowym </t>
  </si>
  <si>
    <t xml:space="preserve">budynek mieszkalny, parterowy </t>
  </si>
  <si>
    <t>Budynek gospodarczy (magazyn)</t>
  </si>
  <si>
    <t>Budynek - garaż</t>
  </si>
  <si>
    <t>Budynek garaż przy OSP</t>
  </si>
  <si>
    <t>Budynek mieszkalny + świetlica</t>
  </si>
  <si>
    <t>Garaż</t>
  </si>
  <si>
    <t xml:space="preserve">budynek mieszkalny wielorodzinny </t>
  </si>
  <si>
    <t>Pawilon sportowy</t>
  </si>
  <si>
    <t xml:space="preserve">Przystanek </t>
  </si>
  <si>
    <t>Wiata przystankowa B-1</t>
  </si>
  <si>
    <t>Wiata przystankowa B-2</t>
  </si>
  <si>
    <t xml:space="preserve">Wiata przystankowa </t>
  </si>
  <si>
    <t>Przystanek</t>
  </si>
  <si>
    <t>Zadaszenie nad sceną</t>
  </si>
  <si>
    <t>Strzelnica (bosiko sportowe Bolewice )</t>
  </si>
  <si>
    <t>Straznica Grudna ( stara )</t>
  </si>
  <si>
    <t>strażnica</t>
  </si>
  <si>
    <t>budynek gospodarczy</t>
  </si>
  <si>
    <t xml:space="preserve">Stodoła </t>
  </si>
  <si>
    <t>Stodoła</t>
  </si>
  <si>
    <t>Schronisko</t>
  </si>
  <si>
    <t xml:space="preserve">Szkolne Schronisko Młodziezowe </t>
  </si>
  <si>
    <t>budynek mieszkalny Szkolne Schronisko Młodzieżowe</t>
  </si>
  <si>
    <t>garaż</t>
  </si>
  <si>
    <t>Budynek dworcowy</t>
  </si>
  <si>
    <t>budynek dworcowy</t>
  </si>
  <si>
    <t>wiata</t>
  </si>
  <si>
    <t>wiata Łęczno</t>
  </si>
  <si>
    <t>budynek mieszkany</t>
  </si>
  <si>
    <t>budynek mieszkalno - usługowy</t>
  </si>
  <si>
    <t>lokal użytkowy Komisariat Policji</t>
  </si>
  <si>
    <t>lokal użytkowy WODR</t>
  </si>
  <si>
    <t>lokal użytkowy stwoarzyszenia</t>
  </si>
  <si>
    <t>lokal użytkowy Zakład Fryzjerski</t>
  </si>
  <si>
    <t>lokal usługowy Bank</t>
  </si>
  <si>
    <t>lokal usługowy Szwalnia</t>
  </si>
  <si>
    <t>lokal użytkowy świetlica socjoterapeutyczna</t>
  </si>
  <si>
    <t>lokal użytkowy toalety</t>
  </si>
  <si>
    <t>lokal użytkowy punkt Szczepień</t>
  </si>
  <si>
    <t>lokal użytkowy Stomatolog</t>
  </si>
  <si>
    <t>lokal użytkowy Ośrodek Zdrowia</t>
  </si>
  <si>
    <t>budynek gospodarczy od GS-M-WO</t>
  </si>
  <si>
    <t>wiata Bolewicko</t>
  </si>
  <si>
    <t>kotłownia gazowa Miedzichowo</t>
  </si>
  <si>
    <t>kotłownia Miedzichowo</t>
  </si>
  <si>
    <t>lokal użytkowe Ośrodek Zdrowia</t>
  </si>
  <si>
    <t xml:space="preserve">Budynek drewniany </t>
  </si>
  <si>
    <t>piec dymarski</t>
  </si>
  <si>
    <t>strzecha</t>
  </si>
  <si>
    <t>Budynek murowany</t>
  </si>
  <si>
    <t>zaplecze sceny</t>
  </si>
  <si>
    <t>scena</t>
  </si>
  <si>
    <t>Budynek</t>
  </si>
  <si>
    <t>zadaszenie sceny dla widzów</t>
  </si>
  <si>
    <t>Drewniana pergola</t>
  </si>
  <si>
    <t>drewniana pergola</t>
  </si>
  <si>
    <t>Drewniana stodoła</t>
  </si>
  <si>
    <t>drewniana  stodoła</t>
  </si>
  <si>
    <t>Tabela nr 2 - Wykaz budynków i budowli w Gminie Miedzichowo</t>
  </si>
  <si>
    <t>tak</t>
  </si>
  <si>
    <t>taik</t>
  </si>
  <si>
    <t>nie</t>
  </si>
  <si>
    <t>b.d</t>
  </si>
  <si>
    <t>b.d.</t>
  </si>
  <si>
    <t>przed 1980</t>
  </si>
  <si>
    <t>przed 1981</t>
  </si>
  <si>
    <t>przed 1982</t>
  </si>
  <si>
    <t>przed 1983</t>
  </si>
  <si>
    <t>2009</t>
  </si>
  <si>
    <t>2005</t>
  </si>
  <si>
    <t>2006</t>
  </si>
  <si>
    <t>2008</t>
  </si>
  <si>
    <t>1998</t>
  </si>
  <si>
    <t>1996</t>
  </si>
  <si>
    <t>1995</t>
  </si>
  <si>
    <t>przed 1998</t>
  </si>
  <si>
    <t>gaśnice ABC szt. 8, kraty na parterze, system alarmowy z informacją do agencji ochrony, która powiadamia w razie potrzeby Policję, Straż Pożarną, Pogotowie oraz upoważnioną osobę z urzędu</t>
  </si>
  <si>
    <t>gaśnice ABC szt. 1</t>
  </si>
  <si>
    <t>gaśnice ABC szt. 3</t>
  </si>
  <si>
    <t>gaśnice ABC szt. 5</t>
  </si>
  <si>
    <t>gaśnice ABC szt. 6</t>
  </si>
  <si>
    <t>gaśnice ABC szt. 2</t>
  </si>
  <si>
    <t>nie dotyczy</t>
  </si>
  <si>
    <t xml:space="preserve">b.d </t>
  </si>
  <si>
    <t>gaśnice ABC</t>
  </si>
  <si>
    <t>brak</t>
  </si>
  <si>
    <t>przeciwpożarowe</t>
  </si>
  <si>
    <t>ul. Poznańska 12, Miedzichowo</t>
  </si>
  <si>
    <t>Jabłonka Stara</t>
  </si>
  <si>
    <t>Piotry</t>
  </si>
  <si>
    <t xml:space="preserve">Bolewice ul. Świebodźińska 8 </t>
  </si>
  <si>
    <t>ul. Poznańska 13, Miedzichowo</t>
  </si>
  <si>
    <t>ul. Poznańska 14, Miedzichowo</t>
  </si>
  <si>
    <t>ul. Poznańska 17, Miedzichowo</t>
  </si>
  <si>
    <t>Trzciel Odbudowa  26 (Stary Folwark)</t>
  </si>
  <si>
    <t>Grudna 21</t>
  </si>
  <si>
    <t>ul. Leśna 2, Bolewice</t>
  </si>
  <si>
    <t xml:space="preserve">Miedzichowo, ul. Poznańska 10 </t>
  </si>
  <si>
    <t>Bolewice ul. Sportowa 33</t>
  </si>
  <si>
    <t>Grudna</t>
  </si>
  <si>
    <t>Lewiczynek</t>
  </si>
  <si>
    <t>Stary Folwark 26/Trzciel Odbudowa</t>
  </si>
  <si>
    <t>Lewiczynek 16</t>
  </si>
  <si>
    <t>Stary Folwark 18</t>
  </si>
  <si>
    <t>Miedzichowo</t>
  </si>
  <si>
    <t>Zachodzko</t>
  </si>
  <si>
    <t>ul. Szkolna 74, Bolewice</t>
  </si>
  <si>
    <t>ul. Szkolna 4, Bolewice</t>
  </si>
  <si>
    <t>ul. Szkolna 75 a, Bolewice</t>
  </si>
  <si>
    <t>Bolewice</t>
  </si>
  <si>
    <t>Lubień</t>
  </si>
  <si>
    <t>Stary Folwark</t>
  </si>
  <si>
    <t>Stary Folwark k. Górnego</t>
  </si>
  <si>
    <t>Prądówka</t>
  </si>
  <si>
    <t xml:space="preserve">Bolewice ul. Sportowa </t>
  </si>
  <si>
    <t xml:space="preserve">Grudna </t>
  </si>
  <si>
    <t>Bolewicko</t>
  </si>
  <si>
    <t>Bolewice ul. Nowa</t>
  </si>
  <si>
    <t xml:space="preserve">Łęczno </t>
  </si>
  <si>
    <t>Stary Folwark 11</t>
  </si>
  <si>
    <t>Miedzichowo ul. Poznańska 6</t>
  </si>
  <si>
    <t>Miedzichowo ul. Poznańska 11</t>
  </si>
  <si>
    <t>Miedzichowo ul. Poznańska 36</t>
  </si>
  <si>
    <t>Miedzichowo. Ul. Poznańska 36</t>
  </si>
  <si>
    <t>Prądówka 5</t>
  </si>
  <si>
    <t>Łęczno 19</t>
  </si>
  <si>
    <t>Bolewice ul. Szkolna 4</t>
  </si>
  <si>
    <t>Bolewice ul. Parkowa 18</t>
  </si>
  <si>
    <t>Miedzichowo ul. Boczna 3</t>
  </si>
  <si>
    <t>Miedzichowo ul. Poznańska</t>
  </si>
  <si>
    <t>Miedzichowo ul. Boczna dz. geod. 104/2</t>
  </si>
  <si>
    <t>Miedzichowo ul. Boczna dz. geod. 104/3</t>
  </si>
  <si>
    <t xml:space="preserve">ściany wewnętrznie nośne:z cegły pełnej na zaprawie cementowej wapiennej gr 25 cm ściany nośne: z cegły pełnej za zaprawie cementowo wapiennej gr 42 cm, ścianki działowe: cegła dziurawka otynkowana </t>
  </si>
  <si>
    <t>kleina ) belki stalowe wypełnione cegłą dziurawką</t>
  </si>
  <si>
    <t xml:space="preserve">prefabrykowany płyty korytkowe na ściankach z cegły dziurawki izolowany wełną mineralną, pokryty papą termozgrzewalną na betonie , obróbki dekarskie z blachy ocynkowanej, rynny i rury spustowe z PCV. </t>
  </si>
  <si>
    <t xml:space="preserve">ściany budynku świetlicy murowane z cegły na zaprawie cementowo - wapiennej gr 43 i 27 cm, w części dobudowanej z bloczków betou komórkowego na zaprawie jw. o gr 38 cm. </t>
  </si>
  <si>
    <t xml:space="preserve">stropy drewniane, ślepy pułap, podbitka z desek i trzciny otynkowana, w częsci dobudowanej strob żelbetonowy prefabrykowany drobnowymiarowy </t>
  </si>
  <si>
    <t xml:space="preserve">dwuspadowy, knstrukcja drewniana kryty płytą falisą Eurofala w częsci dobudowanej stropodach pokryty papą. </t>
  </si>
  <si>
    <t xml:space="preserve">ściany budynku świetlicy murowane z cegły na zaprawie cementowo - wapiennej gr 40i 57 cm, w części dobudowanej z bloczków betou komórkowego na zaprawie jw. o gr 38 cm. </t>
  </si>
  <si>
    <t>stropy drewniane, ślepy pułap, podbitka z desek i trzciny otynkowana, w częsci dobudowanej strob żelbetonowy prefabrykowany drobnowymiarowy otynkowany</t>
  </si>
  <si>
    <t xml:space="preserve">ściany z cegły pełnej na zaprawie cementowo wapiennej gr 42 cm, ściany wewnętrzne nośne z cegły pełnej na zaprawie cementowo-wapiennej gr 25 cm, </t>
  </si>
  <si>
    <t xml:space="preserve">drewniany, podbity płytami i ocieplony wełą mineralną </t>
  </si>
  <si>
    <t>dach płaski izolowany, pokryty papą</t>
  </si>
  <si>
    <t xml:space="preserve">ściany z cegły pełnej na zaprawie cementowo wapiennej gr 43 cm, ściany wewnętrzne nośne z cegły pełnej na zaprawie cementowo wapiennej </t>
  </si>
  <si>
    <t xml:space="preserve">drewniany, podbity płytami, </t>
  </si>
  <si>
    <t>dach izolowanypłaski pokryty papą</t>
  </si>
  <si>
    <t xml:space="preserve">ściany nośne zewnętrzne z cegły pełnej na zaprawie cementowo wapiennej gr 42 cm, ściany wewnętrzne nośne z podbite płytami i ocieplone wełną mineralnę </t>
  </si>
  <si>
    <t xml:space="preserve">dwuspadowy, konstrukcja drewniana kryty blacho dachówką, izolowany </t>
  </si>
  <si>
    <t xml:space="preserve">murowane z cegły na zaprawie cementowo - wapiennej gr 43 cm i 27 cm </t>
  </si>
  <si>
    <t xml:space="preserve">drewniany, ślepy pułap, podbitka z desek i trzciny otynkowana </t>
  </si>
  <si>
    <t xml:space="preserve">dwuspadowy; konstrukcja drewniana kryty dachówką. </t>
  </si>
  <si>
    <t xml:space="preserve">ściany murowane z cegły na zaprawie cementowo- wapiennej gr 40 i 25 cm </t>
  </si>
  <si>
    <t>stropy drewniane, ślepy pułap, podbitka z desek i trzciny otynkowana</t>
  </si>
  <si>
    <t>dach dwuspadowy, konstrukcja drewniana pokryta dachówką cementową</t>
  </si>
  <si>
    <t xml:space="preserve">ściany z cegły pełnej na zaprawie wapiennej gr 42 cm, ściany wewnętrzne nośne; z cegły pełnej na zaprawie wapiennej gr 25 cm. </t>
  </si>
  <si>
    <t>drewniany, ślepy pułap</t>
  </si>
  <si>
    <t>dwuspadowy, konstrukcja drewniana, ktryty onduliną</t>
  </si>
  <si>
    <t xml:space="preserve">ściany nośne zewnętrzne i wewnętrzne z cegły na zaprawie cementowo wapiennej gr 42 i 25 cm, ścianki działowe z dziurawki cementowo wapiennej. </t>
  </si>
  <si>
    <t xml:space="preserve">belki stalowe wypełnione cegłą częściowo drewniane ocieplone wełną </t>
  </si>
  <si>
    <t xml:space="preserve">dwuspadowy, knstrukcja drewniana pokryta blachodachówką. </t>
  </si>
  <si>
    <t xml:space="preserve">ściany nośne zewnętrzne i wewnętrzne z cegły na zaprawie cementowo wapiennej gr 42 i 25 cm </t>
  </si>
  <si>
    <t xml:space="preserve">ceramiczno- żebetonowy typu Ceram -50 wypełniony betonem B 15 z wieńcami i żebrami żelbetonowymi. </t>
  </si>
  <si>
    <t>dach dwuspadowy konstrukcja drewniana pokryty płytami falistymi EuroFala</t>
  </si>
  <si>
    <t>ściany żewnętrzne i wewnętrzne z cegły pełnej i betonu komórkowego na zaprawie cementowo wapiennej gr 42 i 25 cm, otynkowane</t>
  </si>
  <si>
    <t>gęsto żebrowe typu DZ 3 i Ferta 45 monoltyczne</t>
  </si>
  <si>
    <t>jednospadowy, płyty korytkowe na sciankach z cegły dziurawkiizolowane płaskie pokryte papą, gzyms z cegły pełnej</t>
  </si>
  <si>
    <t xml:space="preserve">ściany nośne : z pustaków na zaprawie cementowo - wapiennej gr. 25 cm ocieplone styropianem o gr 12 cm </t>
  </si>
  <si>
    <t>płyty kanałowe i sufity podwieszane typu OWA</t>
  </si>
  <si>
    <t xml:space="preserve">dach jednoswpadowy płyty kanałowe z izolacją ociepleniem spyropianem 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</si>
  <si>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ściany nośne budynku świetlicy murowane z cegły na zaprawie cementowo wapiennej o gr 40 cm ocieplone styropianem </t>
  </si>
  <si>
    <t>strop drewniany ślepy pułap, podbitka z desek  i płyt GK</t>
  </si>
  <si>
    <t>dach dwuspadowy konstrukcja drewniana kryta blachą rapezową</t>
  </si>
  <si>
    <t xml:space="preserve">ściany nośne budynku, murowane z cegły na zaprawie cementowo wapiennej gr 40 i 25 cm. </t>
  </si>
  <si>
    <t xml:space="preserve">dach dwuspadowy, konstrukcja drewniana pokryta dachówką cementową </t>
  </si>
  <si>
    <t xml:space="preserve">ściany wurowane z cegły na zaprawie cementowo wapiennej o gr 43 i 27 cm, </t>
  </si>
  <si>
    <t xml:space="preserve">dach dwuspadowy, konstrukcja drewniana pokryta dachówką karpiówką podwójnie w częsci wyższej papa i gonty papowe do skończenia. </t>
  </si>
  <si>
    <t xml:space="preserve">mury zewnętrzne i wewnętrzne  z cegły pełnej na zaprawie cementowo wapiennej gr 52 i 25 cm, otynkowane </t>
  </si>
  <si>
    <t>stropy mieszane: płyty żelbetonowe i gęsto żebrowe żelbetonowe</t>
  </si>
  <si>
    <t xml:space="preserve">dach dwuspadowy: płyty kotytkowe na ściankach z cegły dziurawki izolowany płaski pokryty papą, gzyms z cegły pełnej </t>
  </si>
  <si>
    <t>blachodachówka konstrukcja drewniana</t>
  </si>
  <si>
    <t>ściana z cegły na zapraiwe cementowo wapiennej</t>
  </si>
  <si>
    <t>dach wduspadowy konstrukcja drewniana-pokryta eternitem</t>
  </si>
  <si>
    <t>mury cegła pełna na zaprawie cementowo wapiennej tynkowany</t>
  </si>
  <si>
    <t>dach płaski pokryty papa</t>
  </si>
  <si>
    <t>sciany częściowa cegła na zaprawie cementowo-wapiennej, częściowo konstrukcja drewniana</t>
  </si>
  <si>
    <t>dach dwuspadowy kryty dachówką</t>
  </si>
  <si>
    <t xml:space="preserve">elewacja: tynk cementowo wapienny , fundamenty żelbetonowe, </t>
  </si>
  <si>
    <t>stropy żelbetonowe gęstożebrowe</t>
  </si>
  <si>
    <t>pokrycie dachu blachodachówka, konstrukcja dachu: wiązary stalowe  usztywnione</t>
  </si>
  <si>
    <t>mury  zaprawa cementowo wapienna</t>
  </si>
  <si>
    <t>stropy drewniane</t>
  </si>
  <si>
    <t>dach konstrukcja drewniana kryty dachówką</t>
  </si>
  <si>
    <t>mury z cagły pełnej</t>
  </si>
  <si>
    <t>stropy dewniane</t>
  </si>
  <si>
    <t>dach drewnianby dwuspadowy</t>
  </si>
  <si>
    <t>mury z cegłej pełnej</t>
  </si>
  <si>
    <t>drewno</t>
  </si>
  <si>
    <t>dach deskowany boazeria i przykryty gontem papowym</t>
  </si>
  <si>
    <t xml:space="preserve">Ściany fundamentowe wykonane z kamienia polnego  przemurowane cegłą, ściany zewnętrzne cegła pełna klinkier, ściany wewnętrzne cegła pełna ceramiczna. Tynki cementowo - wapienne. </t>
  </si>
  <si>
    <t xml:space="preserve">strop drewniany, nad piwnicą strop ceglny  łukowy </t>
  </si>
  <si>
    <t>dach konstrukcja drewniana krokwiowo - słupowa kryty papą termozgrzewalną.</t>
  </si>
  <si>
    <t>kamień, cegła, tynki cementowo wapienne</t>
  </si>
  <si>
    <t>strop drewniany, piwnica strop ceglany na belkach stalowych</t>
  </si>
  <si>
    <t>konstrukcja drewniana, pokryty blachodachówką</t>
  </si>
  <si>
    <t>ściany cegła pełna, tynki cementowo wapienne</t>
  </si>
  <si>
    <t>konstrukcja drewniana, dach pokryty płyty faliste</t>
  </si>
  <si>
    <t>sciany fundamentowe i piwnica bloczki betonowe na izolacji, ściany nośne żelbetowe (wielka płyta) żebrowe, gazobeton</t>
  </si>
  <si>
    <t>strop płyty kanałowe żebrowe</t>
  </si>
  <si>
    <t>dach jednospadowy  płyty korytkowe na ściankach z cegły dziurawki  pokryty papą termozgrzewalną</t>
  </si>
  <si>
    <t>ściany murowane z cegły pełnej klinkierowej. Ściany wewnętrzne cegła pełna ceramiczna</t>
  </si>
  <si>
    <t xml:space="preserve">strop drewniany, nad piwnicą łukowy kleina </t>
  </si>
  <si>
    <t>dach konstrukcja drewniana , pokrycie dachówka cementowa</t>
  </si>
  <si>
    <t>ściany murowane cegła pełna, tynki cementowo wapienne</t>
  </si>
  <si>
    <t>strop drewniany</t>
  </si>
  <si>
    <t>ściany fundamentowe bloczki betonowe i cegła do izolacji, ściany nośne z cegły pełnej na zaprawie</t>
  </si>
  <si>
    <t>płyty kanałowe</t>
  </si>
  <si>
    <t>stropodach izolowany płaski pokryty papą</t>
  </si>
  <si>
    <t>ściany fundamentowe bloczki betonowe, ściany nośne z cegły pełnej na zaprawie cementowo wapiennej</t>
  </si>
  <si>
    <t>stropodach , izolowany płaski papa termozgrzewalna</t>
  </si>
  <si>
    <t>ściany fundamentowe cegła, ściany-drewno</t>
  </si>
  <si>
    <t>dachówka cementowa</t>
  </si>
  <si>
    <t>blacha trapezowa</t>
  </si>
  <si>
    <t>blacha</t>
  </si>
  <si>
    <t>kamienne</t>
  </si>
  <si>
    <t>gont papowy</t>
  </si>
  <si>
    <t>drewniane</t>
  </si>
  <si>
    <t>drewniany</t>
  </si>
  <si>
    <t>strzecha, dwuspadowy</t>
  </si>
  <si>
    <t>murowany</t>
  </si>
  <si>
    <t>jednospadowy, papa termozgrzewalna</t>
  </si>
  <si>
    <t>jednospadowy kryty gontem</t>
  </si>
  <si>
    <t>dwuspadowy kryty gontem</t>
  </si>
  <si>
    <t>drewniane ażurowe</t>
  </si>
  <si>
    <t>drewniany ażurowy</t>
  </si>
  <si>
    <t>brak krycia</t>
  </si>
  <si>
    <t>dachówka cementowa, dwuspadowy</t>
  </si>
  <si>
    <t>odległość od zbiornika wodnego</t>
  </si>
  <si>
    <t>Informacje o przeprowadzonych remontach</t>
  </si>
  <si>
    <t xml:space="preserve">rzeka, zbiornik Czarna Woda - 260 m. </t>
  </si>
  <si>
    <t xml:space="preserve">staw doległość 242 m. </t>
  </si>
  <si>
    <t xml:space="preserve">staw odległość 420 m. </t>
  </si>
  <si>
    <t xml:space="preserve">rzeka, zbiornik Czarna Woda 255 m. </t>
  </si>
  <si>
    <t xml:space="preserve">rzeka, zbiornik Czarna Woda 275m. </t>
  </si>
  <si>
    <t xml:space="preserve">rzeka, zbiornik Czarna Woda 250m. </t>
  </si>
  <si>
    <t xml:space="preserve">stawy rybne: 188 m. , rzeka Czarna Woda( przyległa do działki) </t>
  </si>
  <si>
    <t xml:space="preserve">brak </t>
  </si>
  <si>
    <t xml:space="preserve">staw: 50 m. </t>
  </si>
  <si>
    <t xml:space="preserve">rzeka Czarna Woda: 280 m. </t>
  </si>
  <si>
    <t>staw odległość 250 m.</t>
  </si>
  <si>
    <t xml:space="preserve">staw 370 m. </t>
  </si>
  <si>
    <t xml:space="preserve">staw 60 m. </t>
  </si>
  <si>
    <t xml:space="preserve">staw 1660 m. </t>
  </si>
  <si>
    <t xml:space="preserve">staw: odległość 32 m. </t>
  </si>
  <si>
    <t>staw: 400m</t>
  </si>
  <si>
    <t>20m</t>
  </si>
  <si>
    <t>Czarna Woda 500 m</t>
  </si>
  <si>
    <t>staw 5 km</t>
  </si>
  <si>
    <t>rzeka Czarna Woda 30 m</t>
  </si>
  <si>
    <t xml:space="preserve">rzeka Czarna Woda 400 m </t>
  </si>
  <si>
    <t>rzeka Czarna Woda 350 m</t>
  </si>
  <si>
    <t>rzeka Czarna Woda 4 km</t>
  </si>
  <si>
    <t>staw ok 500m</t>
  </si>
  <si>
    <t>staw ok 500 m</t>
  </si>
  <si>
    <t>staw ok. 500 m</t>
  </si>
  <si>
    <t>staw 500 m</t>
  </si>
  <si>
    <t>500 m</t>
  </si>
  <si>
    <t xml:space="preserve">rzeka, zbiornik Czarna Woda - 200 m. </t>
  </si>
  <si>
    <t>w 2014 r. przeprowadzono remont elewacji</t>
  </si>
  <si>
    <t>2007 r wymiana pokrycia dachowego. Rok 2014 remont elewacji</t>
  </si>
  <si>
    <t>2012 przeprowadzona termomodernizacja budynku</t>
  </si>
  <si>
    <t>bieżące naprawy</t>
  </si>
  <si>
    <t>wymiana pokrycia dachowego rok 2016</t>
  </si>
  <si>
    <t>dobry</t>
  </si>
  <si>
    <t>bardzo dobry</t>
  </si>
  <si>
    <t>dostateczna</t>
  </si>
  <si>
    <t>nie dtotyczy</t>
  </si>
  <si>
    <t xml:space="preserve">nie dotyczy </t>
  </si>
  <si>
    <t>dostateczny</t>
  </si>
  <si>
    <t>dpbry</t>
  </si>
  <si>
    <t>nie dotycfzy</t>
  </si>
  <si>
    <t xml:space="preserve">dobry </t>
  </si>
  <si>
    <t>b.dobry</t>
  </si>
  <si>
    <t>bd</t>
  </si>
  <si>
    <t>dbry</t>
  </si>
  <si>
    <t>zadawalający</t>
  </si>
  <si>
    <t>zadawalajacy</t>
  </si>
  <si>
    <t>nie dotyczny</t>
  </si>
  <si>
    <t>bak</t>
  </si>
  <si>
    <t>n.d.</t>
  </si>
  <si>
    <t>63,69 m2 lokalu</t>
  </si>
  <si>
    <t>44,22 m2 lokalu</t>
  </si>
  <si>
    <t>26,17 m2 lokal</t>
  </si>
  <si>
    <t>112,36 m2 lokal</t>
  </si>
  <si>
    <t>25,77 m2 lokalu</t>
  </si>
  <si>
    <t>23,77 m2 lokalu</t>
  </si>
  <si>
    <t>159,90 m2 lokal</t>
  </si>
  <si>
    <t>TAK</t>
  </si>
  <si>
    <t>2 + poddasze</t>
  </si>
  <si>
    <t>1+poddasze</t>
  </si>
  <si>
    <t>częściowo</t>
  </si>
  <si>
    <t>NIE</t>
  </si>
  <si>
    <t>KB</t>
  </si>
  <si>
    <t>Tabela nr 3 - Wykaz sprzętu elektronicznego w Gminie Miedzichowo</t>
  </si>
  <si>
    <t>zestaw komputerowy 500+ (4)</t>
  </si>
  <si>
    <t>zestaw komputerowy +monitor (4)</t>
  </si>
  <si>
    <t>zestaw komputerowy (4)</t>
  </si>
  <si>
    <t>telewizor (6)</t>
  </si>
  <si>
    <t>telewizor Panasonic (W)</t>
  </si>
  <si>
    <t>klimatyzacja (6)</t>
  </si>
  <si>
    <t>telewizor (W)</t>
  </si>
  <si>
    <t>kopiarka (8)</t>
  </si>
  <si>
    <t>Projektor multimedialny (6)</t>
  </si>
  <si>
    <t>Ekran kinowy z ramą (W)</t>
  </si>
  <si>
    <t>Klimatyzator ROTENSO UKURA U35Wi WEW (W)</t>
  </si>
  <si>
    <t>Klimatyzator ROTENSO UKURA U35Wo ZEW (W)</t>
  </si>
  <si>
    <t>1. Urząd Gminy</t>
  </si>
  <si>
    <t>aparat  (W)</t>
  </si>
  <si>
    <t>notebook Lenovo 15,6 (4)</t>
  </si>
  <si>
    <t>wyświetlacz LED (W)</t>
  </si>
  <si>
    <t>sensor PM (W)</t>
  </si>
  <si>
    <t>system do głosowania elektronicznego (6)</t>
  </si>
  <si>
    <t>system do transmisji danych (6)</t>
  </si>
  <si>
    <t>Laptop (W)</t>
  </si>
  <si>
    <t>Amplituner kina (W)</t>
  </si>
  <si>
    <t>Kolumna (W)</t>
  </si>
  <si>
    <t>Subwoofer aktywny JBL SUB260P (W)</t>
  </si>
  <si>
    <t>Głośniki surround ścienne JBL Control One (W)</t>
  </si>
  <si>
    <t>fotopułapki (kamerki)  na zewnatrz (W)</t>
  </si>
  <si>
    <t>system monitoringu (6)</t>
  </si>
  <si>
    <t>Mienie będące w posiadaniu (użytkowane ) na podstawie umów najmu, dzierżawy, użytkowania, leasingu lub umów pokrewnych</t>
  </si>
  <si>
    <t>Tabela nr 4 - Wykaz pojazdów w Gminie Miedzichowo</t>
  </si>
  <si>
    <t>Star</t>
  </si>
  <si>
    <t>M 69</t>
  </si>
  <si>
    <t>SUSM69ZZZ2F000726</t>
  </si>
  <si>
    <t>PNT P184</t>
  </si>
  <si>
    <t>samochód specjalny</t>
  </si>
  <si>
    <t>sprzęt rat-gaś</t>
  </si>
  <si>
    <t>26.06.2011</t>
  </si>
  <si>
    <t>-</t>
  </si>
  <si>
    <t>PNT N128</t>
  </si>
  <si>
    <t xml:space="preserve"> samochód specjalny</t>
  </si>
  <si>
    <t>sprzęt gaśniczy</t>
  </si>
  <si>
    <t>22.04.2011</t>
  </si>
  <si>
    <t>IVECOMAGIRUS</t>
  </si>
  <si>
    <t>232D</t>
  </si>
  <si>
    <t>WJMB1EE SM04022942</t>
  </si>
  <si>
    <t>PNT 21 LM</t>
  </si>
  <si>
    <t>11.05.2006</t>
  </si>
  <si>
    <t xml:space="preserve">IFA </t>
  </si>
  <si>
    <t>W.50 LA</t>
  </si>
  <si>
    <t>PNT 11440</t>
  </si>
  <si>
    <t>18.06.2010</t>
  </si>
  <si>
    <t>Volkswagen</t>
  </si>
  <si>
    <t>transporter</t>
  </si>
  <si>
    <t>WV2ZZZ70ZTH233908</t>
  </si>
  <si>
    <t>PNT 11040</t>
  </si>
  <si>
    <t xml:space="preserve">samochód specjalny </t>
  </si>
  <si>
    <t>kwatermistrzowski</t>
  </si>
  <si>
    <t>26.05.2011</t>
  </si>
  <si>
    <t>VOLVO</t>
  </si>
  <si>
    <t>FM 12</t>
  </si>
  <si>
    <t>YV2J4DAC91A532793</t>
  </si>
  <si>
    <t>PNT 11998</t>
  </si>
  <si>
    <t>19.07.2010</t>
  </si>
  <si>
    <t>A 23P</t>
  </si>
  <si>
    <t>GOE 638D</t>
  </si>
  <si>
    <t>samochód pożarniczy</t>
  </si>
  <si>
    <t>05.07.1975</t>
  </si>
  <si>
    <t>X</t>
  </si>
  <si>
    <t>Daimler Benz</t>
  </si>
  <si>
    <t>1019AF</t>
  </si>
  <si>
    <t>PNT CC45</t>
  </si>
  <si>
    <t>samochód pożarniczy specjalny</t>
  </si>
  <si>
    <t>29.05.2015</t>
  </si>
  <si>
    <t>Mercedes -Benz</t>
  </si>
  <si>
    <t>Atego 1530</t>
  </si>
  <si>
    <t>WDB 9676371L990311</t>
  </si>
  <si>
    <t>PNT 42998</t>
  </si>
  <si>
    <t>29.09.2015</t>
  </si>
  <si>
    <t>TWINS</t>
  </si>
  <si>
    <t>T750</t>
  </si>
  <si>
    <t>SVKT07501B1700099</t>
  </si>
  <si>
    <t>PNT KJ35</t>
  </si>
  <si>
    <t>przyczepa lekka</t>
  </si>
  <si>
    <t>sprzę do rat- wodnego</t>
  </si>
  <si>
    <t>16.02.2018</t>
  </si>
  <si>
    <t>transportet</t>
  </si>
  <si>
    <t>WV2ZZZ7oZVH030667</t>
  </si>
  <si>
    <t>PNT 51119</t>
  </si>
  <si>
    <t>samochód specjalny pożarniczy</t>
  </si>
  <si>
    <t>14.12.2016</t>
  </si>
  <si>
    <t>26.11.2020</t>
  </si>
  <si>
    <t>Kocioł c.o. (świetlica Bolewice)</t>
  </si>
  <si>
    <t>KMS 10</t>
  </si>
  <si>
    <t>2010r.</t>
  </si>
  <si>
    <t>Usł-Prod Zakład Ślusarski Wolsztyn</t>
  </si>
  <si>
    <t xml:space="preserve">Sala Wiejscka Bolewice </t>
  </si>
  <si>
    <t>Kocioł c.o. (Bolewice ul. Szkolna 75 a)</t>
  </si>
  <si>
    <t>KMS 6</t>
  </si>
  <si>
    <t>2011r.</t>
  </si>
  <si>
    <t>Bolewice ul. Szkolna 75A</t>
  </si>
  <si>
    <t>Kocioł c.o. KWDs 5 plus ( Bolewicko 20 )</t>
  </si>
  <si>
    <t>KWDs 5</t>
  </si>
  <si>
    <t>2016r.</t>
  </si>
  <si>
    <t>Bolewicko 20</t>
  </si>
  <si>
    <t>Agregat prądotwórczy zewnętrzny-stycznikowy</t>
  </si>
  <si>
    <t>FDG 60IS</t>
  </si>
  <si>
    <t>2019R.</t>
  </si>
  <si>
    <t>Elektro-Mech  Marzena Krawczyk Przyłęk</t>
  </si>
  <si>
    <t>MIEDZICHOWO POZNAŃSKA 12</t>
  </si>
  <si>
    <t>2. Gminny Zespół Obsługi Szkół</t>
  </si>
  <si>
    <t>Zestaw komputerowy</t>
  </si>
  <si>
    <t>drukarka HP</t>
  </si>
  <si>
    <t>Telefon HUAWEI</t>
  </si>
  <si>
    <t>Telefon HUAWEI Y5</t>
  </si>
  <si>
    <t>Telefon XIAOMI REDME NOTE 7</t>
  </si>
  <si>
    <t>Drukarka HP</t>
  </si>
  <si>
    <t>Autosan</t>
  </si>
  <si>
    <t>Kleks</t>
  </si>
  <si>
    <t>SUASW3AAPXS021486</t>
  </si>
  <si>
    <t>osobowy</t>
  </si>
  <si>
    <t>15.09.1999</t>
  </si>
  <si>
    <t>12.02.2021</t>
  </si>
  <si>
    <t>42+1</t>
  </si>
  <si>
    <t>A0909L 04.S8 TRAMP 2</t>
  </si>
  <si>
    <t>SUAW3RAT6S680680683</t>
  </si>
  <si>
    <t>PNT 84NM</t>
  </si>
  <si>
    <t>12.12.2006</t>
  </si>
  <si>
    <t>29.11.2020</t>
  </si>
  <si>
    <t>41+1</t>
  </si>
  <si>
    <t>Ford</t>
  </si>
  <si>
    <t>Transit M2 Autbus</t>
  </si>
  <si>
    <t>WF0HXXTTGHHA46570</t>
  </si>
  <si>
    <t>PNT 57278</t>
  </si>
  <si>
    <t>31.08.2017</t>
  </si>
  <si>
    <t>28.02.2021</t>
  </si>
  <si>
    <t>16+1</t>
  </si>
  <si>
    <t xml:space="preserve">nie </t>
  </si>
  <si>
    <t>15.12.2021</t>
  </si>
  <si>
    <t>4. Gminny Ośrodek Pomocy Społecznej</t>
  </si>
  <si>
    <t>Komputer PŚT-011-491-9 + zasilacz</t>
  </si>
  <si>
    <t>Komputer KDR-NTT business WA 800 W PŚT-011-491-10 + zasilacz</t>
  </si>
  <si>
    <t>Urządzenie Wielofunkcyjne Canon SMF419x</t>
  </si>
  <si>
    <t>Urządzenie Wielofunkcyjne KDR Samsung SL-M2875</t>
  </si>
  <si>
    <t>Zasilacz awaryjny UPS KDR</t>
  </si>
  <si>
    <t>Komputer PŚT-011-491-13 + zasilacz</t>
  </si>
  <si>
    <t>Komputer PŚT-011-487-1 + zasilacz</t>
  </si>
  <si>
    <t>3. Szkoła Podstawowa im. Powstańców Wielkopolskich w Miedzichowie</t>
  </si>
  <si>
    <t xml:space="preserve">Garaż </t>
  </si>
  <si>
    <t xml:space="preserve">Budynek szkolny </t>
  </si>
  <si>
    <t>Łącznik</t>
  </si>
  <si>
    <t xml:space="preserve">Sala gimnastyczna </t>
  </si>
  <si>
    <t>Parking</t>
  </si>
  <si>
    <t>Nawierzchnia kostka brukowa</t>
  </si>
  <si>
    <t xml:space="preserve">Plac zabaw </t>
  </si>
  <si>
    <t>przed 1983r.</t>
  </si>
  <si>
    <t>1945r.</t>
  </si>
  <si>
    <t xml:space="preserve">2002r. </t>
  </si>
  <si>
    <t>1997r.</t>
  </si>
  <si>
    <t xml:space="preserve">2014r. </t>
  </si>
  <si>
    <t>gaśnice 12</t>
  </si>
  <si>
    <t xml:space="preserve">zamykany na klucz </t>
  </si>
  <si>
    <t xml:space="preserve">ul. Szkolna 6, 64-361 Miedzichowo </t>
  </si>
  <si>
    <t>alarm, monitoring 11 kamer, firma ochroniarka Hunters, kratry w oknach (biblioteka, sala komputerowa), 4 wejścia w tym sygnalizacja dźwiękowa</t>
  </si>
  <si>
    <t>od rzeki 150m</t>
  </si>
  <si>
    <t xml:space="preserve">nie ma </t>
  </si>
  <si>
    <t>RAZEM: 1828,11 m2</t>
  </si>
  <si>
    <t>SUW Bolewice</t>
  </si>
  <si>
    <t>uzdatnianie wody</t>
  </si>
  <si>
    <t>SUW Miedzichowo</t>
  </si>
  <si>
    <t>Oczyszczalnia Ścieków Bolewice</t>
  </si>
  <si>
    <t xml:space="preserve">oczyszczanie ścieków </t>
  </si>
  <si>
    <t>Oczyszczalnia ścieków Miedzichowo wraz z siecią sanitarną</t>
  </si>
  <si>
    <t>Wiata</t>
  </si>
  <si>
    <t>przechowywanie sprzętu</t>
  </si>
  <si>
    <t>5. Gminny Zakład Komunalny</t>
  </si>
  <si>
    <t>1978 (modernizacja 2010 r.)</t>
  </si>
  <si>
    <t>1997 (modernizacja 2015 r.)</t>
  </si>
  <si>
    <t>ul.Polna 1  Bolewice</t>
  </si>
  <si>
    <t>ul.Warszawska Miedzichowo</t>
  </si>
  <si>
    <t>ul.Młyńska Bolewice</t>
  </si>
  <si>
    <t>ul.Rzeczna Miedzichowo</t>
  </si>
  <si>
    <t>Dozór-pracownik -  monitoring</t>
  </si>
  <si>
    <t>Dozór-pracownik – monitoring</t>
  </si>
  <si>
    <t>Dozór-pracownik -  monitoring wizualizacyjny</t>
  </si>
  <si>
    <t>Dozór pracownik- monitoring</t>
  </si>
  <si>
    <t>dozór pracownik- monitoring wizualizacyjny</t>
  </si>
  <si>
    <t>supereks</t>
  </si>
  <si>
    <t>płyta betonowa</t>
  </si>
  <si>
    <t>Betonowa-papa</t>
  </si>
  <si>
    <t>Kontenerowa (metal)</t>
  </si>
  <si>
    <t>Konstrukcja -rury</t>
  </si>
  <si>
    <t>blachodachówka</t>
  </si>
  <si>
    <t>15 m staw Bolewice</t>
  </si>
  <si>
    <t>200 m Czarna woda</t>
  </si>
  <si>
    <t>5m Struga Bolewicka</t>
  </si>
  <si>
    <t>dobra</t>
  </si>
  <si>
    <t xml:space="preserve">ok.192,00 </t>
  </si>
  <si>
    <t>5. Szkoła Podstawowa im. Powstańców Wielkopolskich w Miedzichowie</t>
  </si>
  <si>
    <t xml:space="preserve">laminator </t>
  </si>
  <si>
    <t>UPS</t>
  </si>
  <si>
    <t xml:space="preserve">kamera i rejestrator </t>
  </si>
  <si>
    <t xml:space="preserve">komputer stacjonarny </t>
  </si>
  <si>
    <t xml:space="preserve">tablice interaktywne z rzutnikiem 3szt. </t>
  </si>
  <si>
    <t>magiczny dywan</t>
  </si>
  <si>
    <t xml:space="preserve">Kamery </t>
  </si>
  <si>
    <t>4. Szkoła Podstawowa im. Powstańców Wielkopolskich w Miedzichowie</t>
  </si>
  <si>
    <t xml:space="preserve">Drukarka Brother </t>
  </si>
  <si>
    <t xml:space="preserve">Projektor LED 2 szt. po 1432,35zł </t>
  </si>
  <si>
    <t xml:space="preserve">Notebok ASUS </t>
  </si>
  <si>
    <t>Głośnik</t>
  </si>
  <si>
    <t>Aparat NIKON</t>
  </si>
  <si>
    <t>Laptop Asus</t>
  </si>
  <si>
    <t>Zestaw nagłaśniający</t>
  </si>
  <si>
    <t>Drukarka</t>
  </si>
  <si>
    <t>Ozoboty 6szt. Po 349,99</t>
  </si>
  <si>
    <t>Notebook Acer Aspire-3-i3 z oprogramowaniem WINDOWS 10</t>
  </si>
  <si>
    <t>Notebook HP-15 i3 7020 z oprogramowaniem Windows 10</t>
  </si>
  <si>
    <t>6. Gminny Zakład Komunalny</t>
  </si>
  <si>
    <t>7. Gminny Zakład Komunalny</t>
  </si>
  <si>
    <t>Komputer</t>
  </si>
  <si>
    <t xml:space="preserve">Dysk sieciowy zewnętrzny NAS-WD </t>
  </si>
  <si>
    <t>Drukarka Hp Laser Jet Pro M402 dne</t>
  </si>
  <si>
    <t>Telefon komórkowy Samsung Galaxy S7</t>
  </si>
  <si>
    <t>Telefon komórkowy Samsung  Galaxy J3</t>
  </si>
  <si>
    <t>komputerek inkasencki DSIC DS5 6,5 Classic</t>
  </si>
  <si>
    <t>Drukarka inkasencka LINEA MEFDA 18</t>
  </si>
  <si>
    <t>Komputerek inkasencki DS5 3,5 W.Embed</t>
  </si>
  <si>
    <t>3. Gminny Zakład Komunalny</t>
  </si>
  <si>
    <t>SXE730154</t>
  </si>
  <si>
    <t>PNT15FC</t>
  </si>
  <si>
    <t>16-02-2005</t>
  </si>
  <si>
    <t>bezterminowo</t>
  </si>
  <si>
    <t>przyczepa</t>
  </si>
  <si>
    <t>22-02-1978</t>
  </si>
  <si>
    <t>PNT V174</t>
  </si>
  <si>
    <t>ciąg.rolniczy</t>
  </si>
  <si>
    <t>28-08-1986</t>
  </si>
  <si>
    <t>M3642DA3641966</t>
  </si>
  <si>
    <t>PNT  CJ47</t>
  </si>
  <si>
    <t>PNT45YK</t>
  </si>
  <si>
    <t>01-06-2011</t>
  </si>
  <si>
    <t>NH 95</t>
  </si>
  <si>
    <t>ZFA25000001084697</t>
  </si>
  <si>
    <t>PNT36626</t>
  </si>
  <si>
    <t>ciężarowy</t>
  </si>
  <si>
    <t>17-11-2014</t>
  </si>
  <si>
    <t>Doblo</t>
  </si>
  <si>
    <t>PNT16020</t>
  </si>
  <si>
    <t>23-10-2006</t>
  </si>
  <si>
    <t>SYBL10000G0000231</t>
  </si>
  <si>
    <t>PNTHY01</t>
  </si>
  <si>
    <t>PNT 27NP</t>
  </si>
  <si>
    <t>ZCFC3571705908884</t>
  </si>
  <si>
    <t>PNT 73367</t>
  </si>
  <si>
    <t>8308mtg</t>
  </si>
  <si>
    <t>2. Gminny Zakład Komunalny</t>
  </si>
  <si>
    <t>Agregat prądotwórczy</t>
  </si>
  <si>
    <t>GE2-56Kw/70KVA</t>
  </si>
  <si>
    <t>56/KW/70KVA</t>
  </si>
  <si>
    <t>OŚ Bolewice ul. Młyńska 1</t>
  </si>
  <si>
    <t>2. Gminna Biblioteka Publiczna</t>
  </si>
  <si>
    <t>budynek biblioteki publicznej</t>
  </si>
  <si>
    <t>po 1900</t>
  </si>
  <si>
    <t>gaśnice ABC szt. 2, , alarm</t>
  </si>
  <si>
    <t xml:space="preserve"> ul. Nowa 2, Bolewice</t>
  </si>
  <si>
    <t xml:space="preserve">Gminna Biblioteka Publiczna w Miedzichowie,  </t>
  </si>
  <si>
    <t xml:space="preserve">gaśnice ABC szt. 1, rolety zewnętrzne </t>
  </si>
  <si>
    <t xml:space="preserve"> ul. Poznańska 16, Miedzichowo</t>
  </si>
  <si>
    <t xml:space="preserve">ścianybudynku z cegły pełnej i betonu komórkowego na zaprawie cementowo-wapiennej gr 42 i 25 com, otynkowane </t>
  </si>
  <si>
    <t xml:space="preserve">płyty kanałowe i monolityczne </t>
  </si>
  <si>
    <t xml:space="preserve">dwuspadowy płyty korytkowe na ściankach z cegły dziurawki izolowany płaski pokryty papą, gzyms z cegły pełnej. </t>
  </si>
  <si>
    <t xml:space="preserve">ściany z gegły pełnej na zaprawie cementowo wapiennej gr 42 cm i ocieplone styropianem gr 8 cm. </t>
  </si>
  <si>
    <t xml:space="preserve">drewniany podbity płytami , ocieplony wełną mineralną, </t>
  </si>
  <si>
    <t xml:space="preserve">konstrukcja drewniana płaskia pokryta blacho dachówką.  </t>
  </si>
  <si>
    <t>staw odległość 432 m.</t>
  </si>
  <si>
    <t xml:space="preserve">rzeka, zbiornik Czarna Woda 270 m. </t>
  </si>
  <si>
    <t xml:space="preserve">dobra </t>
  </si>
  <si>
    <t>użytkowanie instalacji gazowej z wspólnej kotłowni przy Urzędzie Gminy</t>
  </si>
  <si>
    <t xml:space="preserve">tak </t>
  </si>
  <si>
    <t>3. Gminna Biblioteka Publiczna</t>
  </si>
  <si>
    <t xml:space="preserve">Ups x 3 </t>
  </si>
  <si>
    <t>2015-2016</t>
  </si>
  <si>
    <t>drukarka</t>
  </si>
  <si>
    <t xml:space="preserve">Niszczarka do dokumentów </t>
  </si>
  <si>
    <t>Ups</t>
  </si>
  <si>
    <t xml:space="preserve">Drukarka Epson </t>
  </si>
  <si>
    <t>laptop</t>
  </si>
  <si>
    <t>Pamięć USB 1TB</t>
  </si>
  <si>
    <t>Tablety x4 sztuki</t>
  </si>
  <si>
    <t xml:space="preserve">Rzutnik epson - zestaw i kable </t>
  </si>
  <si>
    <t>rolety zewnętrzne , gaśnice proszkowa szt 1</t>
  </si>
  <si>
    <t xml:space="preserve">ul. Szkolna 4, 64-305 Bolewice
 ( lokal użytkowany na podstawie umowy najmu) </t>
  </si>
  <si>
    <t xml:space="preserve">gaśnice proszkowe szt. 2 
Przeciwkradzieżowe-brak </t>
  </si>
  <si>
    <t>tak- Dożynki, Zawody Sportowo- Pożarnicze</t>
  </si>
  <si>
    <t>3700Z, 3600Z</t>
  </si>
  <si>
    <t>odprowadzenie i oczyszczanie ścieków; pobór, dostarczanie i uzdatnianie wody</t>
  </si>
  <si>
    <t>obsługa szkół pod względem ekonomiczno- administracyjnym</t>
  </si>
  <si>
    <t>kierowanie podstawowymi rodzajami działalności publicznej</t>
  </si>
  <si>
    <t>działalność bibliotek</t>
  </si>
  <si>
    <t>szkoły podstawowe</t>
  </si>
  <si>
    <t>działalność wspomagająca edukację</t>
  </si>
  <si>
    <t>pozostała pomoc społeczna bez zakwaterowania, gdzie indziej nieskasyfikowana</t>
  </si>
  <si>
    <t>15.06.2021</t>
  </si>
  <si>
    <t>14.06.2024</t>
  </si>
  <si>
    <t>19.05.2021</t>
  </si>
  <si>
    <t>11.06.2021</t>
  </si>
  <si>
    <t>10.06.2024</t>
  </si>
  <si>
    <t xml:space="preserve">Budynek mieszkalny  </t>
  </si>
  <si>
    <t xml:space="preserve">Sala wiejska Lewiczynek </t>
  </si>
  <si>
    <t xml:space="preserve">Budynek gospodarczy </t>
  </si>
  <si>
    <t>O*</t>
  </si>
  <si>
    <t>lolal mieszkalny nr 2</t>
  </si>
  <si>
    <t>lokal mieszkalny nr 3</t>
  </si>
  <si>
    <t xml:space="preserve">lokal mieszkalny nr 4 </t>
  </si>
  <si>
    <t>lokal mieszkalny nr 1</t>
  </si>
  <si>
    <t xml:space="preserve">lokal mieszklany nr 1 </t>
  </si>
  <si>
    <t xml:space="preserve">Boisko wielofunkcyjne </t>
  </si>
  <si>
    <t>Tabela nr 5 - Szkodowość w Gminie Miedzichowo</t>
  </si>
  <si>
    <t>4. Zespół Szkół i Placówek Oświatowych w Bolewicach</t>
  </si>
  <si>
    <t>Budynek A</t>
  </si>
  <si>
    <t>Budynek B</t>
  </si>
  <si>
    <t>Budynek C</t>
  </si>
  <si>
    <t>Budynek D</t>
  </si>
  <si>
    <t>Budynek E</t>
  </si>
  <si>
    <t>Budynek G</t>
  </si>
  <si>
    <t>BOISKO ORLIK-2012 (Kompleks-obiekty sportowe i rekreacyjne)</t>
  </si>
  <si>
    <t>PLAC ZABAW</t>
  </si>
  <si>
    <t xml:space="preserve"> Razem dot. wszystkich budynków: A,B,C, D, E,F,G.Gaśnice proszkowe (8 szt.); hydranty (10 szt.); kraty na oknach (piwnica-bud. A, wszystkie okna, piętro I- sala komputerowa (4 kraty), parter- klasa integracyjna (1 krata)); monitoring (10 kamer); 7 wejść do budynku, w tym: 5 sztuk drzwi metalowych szklonych, 2 szt drewnianych (w tym 1 szt zabezpieczona kratami), po 2 zamki- 1 wpuszczany, 1 wierzchni.</t>
  </si>
  <si>
    <t xml:space="preserve"> wymieniono razem przy budynku A</t>
  </si>
  <si>
    <t>zamki- 6 szt.,kłódki-3 szt.(bramy wejściowe),zamki -6 szt.(drzwi w budynku socjalnym)</t>
  </si>
  <si>
    <t>zamki-1 szt.</t>
  </si>
  <si>
    <t>ul. Sportowa 24 a, Bolewice</t>
  </si>
  <si>
    <t>Ściany murowane</t>
  </si>
  <si>
    <t>z płyt żelbetowych</t>
  </si>
  <si>
    <t>z płyt korytkowych pokryty papą</t>
  </si>
  <si>
    <t>konstrukcja żelbetowa,dwigary strunobetonowe</t>
  </si>
  <si>
    <t>strop z płyt żelbetowych panwiowych pokryty papą</t>
  </si>
  <si>
    <t>Kontener płyta warstwowa</t>
  </si>
  <si>
    <t>kontener stalowa</t>
  </si>
  <si>
    <t>kontener płyta warstwowa</t>
  </si>
  <si>
    <t>ogrodzenie</t>
  </si>
  <si>
    <t>staw-w odległości 300m</t>
  </si>
  <si>
    <t>bardzo dobra</t>
  </si>
  <si>
    <t>zaplecze-84,86, boisko zielone-1860,00, wielofunkyjne-613,11, ciągów komunikacyjnych 184,44</t>
  </si>
  <si>
    <t>8560Z, 8520Z</t>
  </si>
  <si>
    <t>6. Zespół Szkół i Placówek Oświatowych w Bolewicach</t>
  </si>
  <si>
    <t>Monitor 18,5 LG19M38AB</t>
  </si>
  <si>
    <t>Drukarka HP Laser Jet P2055d(CE457A)</t>
  </si>
  <si>
    <t>Kserokopiarka</t>
  </si>
  <si>
    <t>Centrala  telefoniczna prima</t>
  </si>
  <si>
    <t>Monitor Asus VS197DE18,5"LED</t>
  </si>
  <si>
    <t>Drukarka HPDESKJET T 5820A11</t>
  </si>
  <si>
    <t>Monitor Del El916H</t>
  </si>
  <si>
    <t>Zestaw komputerowy DELL</t>
  </si>
  <si>
    <t>Radiomagnetofon SONY(2 szt.)</t>
  </si>
  <si>
    <t>Radiomagnetofon PHILIPS</t>
  </si>
  <si>
    <t>Zestaw komputerowy DELL(15szt.)</t>
  </si>
  <si>
    <t>Serwer DELL</t>
  </si>
  <si>
    <t>Projektor EPSON EB-X05</t>
  </si>
  <si>
    <t>Projektor EPSON EB-X05(2 szt.)</t>
  </si>
  <si>
    <t>Tablica ceraramiczna 86"AT</t>
  </si>
  <si>
    <t>Notebok HP25067 (11szt.)</t>
  </si>
  <si>
    <t>Notebok HP15135005U (11szt.)</t>
  </si>
  <si>
    <t>Tablet Lenovo M-10 (10szt.)</t>
  </si>
  <si>
    <t>Notebok Acer Aspire ( 2szt.)</t>
  </si>
  <si>
    <t>5. Zespół Szkół i Placówek Oświatowych w Bolewicach</t>
  </si>
  <si>
    <t>Kasa fiskalna</t>
  </si>
  <si>
    <t>Gminna Biblioteka Publiczna w Miedzichowie z windą, filia w Bolewicach</t>
  </si>
  <si>
    <t>budynek po remoncie generalnym w latach 2019-2020</t>
  </si>
  <si>
    <r>
      <t>czy na poddaszu są składkowane materiały palne?</t>
    </r>
    <r>
      <rPr>
        <b/>
        <sz val="10"/>
        <color indexed="60"/>
        <rFont val="Tahoma"/>
        <family val="2"/>
      </rPr>
      <t xml:space="preserve"> </t>
    </r>
  </si>
  <si>
    <t>18.06.2021</t>
  </si>
  <si>
    <t>17.06.2024</t>
  </si>
  <si>
    <t>26.05.2021</t>
  </si>
  <si>
    <t>25.05.2024</t>
  </si>
  <si>
    <t>19.07.2021</t>
  </si>
  <si>
    <t>18.07.2024</t>
  </si>
  <si>
    <t>01.10.2021</t>
  </si>
  <si>
    <t>30.09.2024</t>
  </si>
  <si>
    <t>14.12.2021</t>
  </si>
  <si>
    <t>13.12.2024</t>
  </si>
  <si>
    <t>Rozbudowany budynek szkolny wraz z garażem, salą gimnastyczną i łącznikiem, w tym:</t>
  </si>
  <si>
    <t>Rozbudowa/przebudowa budynku szkoły i szatni 285 507,76
Zwiększenie wartości budynku - dach na łączniku oraz budynku szkolnym  57 662,40</t>
  </si>
  <si>
    <t>WYKAZ LOKALIZACJI, W KTÓRYCH PROWADZONA JEST DZIAŁALNOŚĆ ORAZ LOKALIZACJI, GDZIE ZNAJDUJE SIĘ MIENIE NALEŻĄCE DO JEDNOSTEK GMINY MIEDZICHOWO</t>
  </si>
  <si>
    <t>Miedzichowo,Bolewice, Jabłonka Stara,Szklarka Trzcielska,Grudna</t>
  </si>
  <si>
    <t xml:space="preserve"> ul. Poznańska 12, 64-361 Miedzichowo</t>
  </si>
  <si>
    <t>Zbiory bibioteczne</t>
  </si>
  <si>
    <t>Namioty</t>
  </si>
  <si>
    <t>Zielona Karta (kraj)</t>
  </si>
  <si>
    <t>Suma ubezpieczenia (wartość pojazdu z VAT)</t>
  </si>
  <si>
    <t>01.01.2022</t>
  </si>
  <si>
    <t>31.12.2024</t>
  </si>
  <si>
    <t>16.01.2022</t>
  </si>
  <si>
    <t>15.01.2025</t>
  </si>
  <si>
    <t>Neptun</t>
  </si>
  <si>
    <t>Sorel</t>
  </si>
  <si>
    <t xml:space="preserve"> W47B</t>
  </si>
  <si>
    <t>PNTT153</t>
  </si>
  <si>
    <t>Ursus</t>
  </si>
  <si>
    <t xml:space="preserve"> C-360P</t>
  </si>
  <si>
    <t>CLAAS</t>
  </si>
  <si>
    <t>CELTIS 456 RX</t>
  </si>
  <si>
    <t>Meprozet</t>
  </si>
  <si>
    <t>T-528/5 PN60/3</t>
  </si>
  <si>
    <t>MEP110646006</t>
  </si>
  <si>
    <t>przyczepa ciężarowa rolnicza asenizacyjna</t>
  </si>
  <si>
    <t>New Holland</t>
  </si>
  <si>
    <t>wolnobieżny</t>
  </si>
  <si>
    <t>Fiat</t>
  </si>
  <si>
    <t>Ducato</t>
  </si>
  <si>
    <t>ZFA22300005452705</t>
  </si>
  <si>
    <t>Rydwan</t>
  </si>
  <si>
    <t>Euro</t>
  </si>
  <si>
    <t xml:space="preserve">ciężarowy </t>
  </si>
  <si>
    <t xml:space="preserve">IVECO   </t>
  </si>
  <si>
    <t>35C11V</t>
  </si>
  <si>
    <t>17.01.2022</t>
  </si>
  <si>
    <t>16.01.2025</t>
  </si>
  <si>
    <t>11.07.2021</t>
  </si>
  <si>
    <t>10.07.2024</t>
  </si>
  <si>
    <t>13.12.2021</t>
  </si>
  <si>
    <t>12.12.2024</t>
  </si>
  <si>
    <t>18.05.2021</t>
  </si>
  <si>
    <t>17.05.2024</t>
  </si>
  <si>
    <t>25.09.2021</t>
  </si>
  <si>
    <t>24.09.2024</t>
  </si>
  <si>
    <t>17.11.2021</t>
  </si>
  <si>
    <t>16.11.2024</t>
  </si>
  <si>
    <t>14.12.2024</t>
  </si>
  <si>
    <t>18.12.2021</t>
  </si>
  <si>
    <t>17.12.2024</t>
  </si>
  <si>
    <t>27.04.2021</t>
  </si>
  <si>
    <t>26.04.2024</t>
  </si>
  <si>
    <t>04.05.2021</t>
  </si>
  <si>
    <t>03.05.2024</t>
  </si>
  <si>
    <t>08.01.2022</t>
  </si>
  <si>
    <t>14.09.2021</t>
  </si>
  <si>
    <t>13.09.2024</t>
  </si>
  <si>
    <t>27.03.2021</t>
  </si>
  <si>
    <t>16.12.2021</t>
  </si>
  <si>
    <t>15.12.2024</t>
  </si>
  <si>
    <t>19.10.2021</t>
  </si>
  <si>
    <t>18.10.2024</t>
  </si>
  <si>
    <t>17.10.2021</t>
  </si>
  <si>
    <t>Głośniki 10 szt x 44,9</t>
  </si>
  <si>
    <t>Projektor 3 szt. X 1320</t>
  </si>
  <si>
    <t>Drukarka 2 szt. X 510</t>
  </si>
  <si>
    <t>Laptop HP 4 szt. X 2700</t>
  </si>
  <si>
    <t>Ekran 3 szt. X 320</t>
  </si>
  <si>
    <t>Notebook HP 250G7 z oprogramowaniem WINDOWS 10 11 szt x 2120</t>
  </si>
  <si>
    <t>Tablet Huawei MadiaPad 10 2 szt. X 550</t>
  </si>
  <si>
    <t>Tablet Lenovo M10 13 szt. X 520</t>
  </si>
  <si>
    <t>Notebook HP-15 Ryzen3 z oprogramowaniem WINDOWS 10 5 szt. X 2150</t>
  </si>
  <si>
    <t>Notebook HP-15 P380 z oprogramowaniem WINDOWS 10 2 szt. X 1880</t>
  </si>
  <si>
    <t>Drukarka Brother DCP 105 2 szt. X 650</t>
  </si>
  <si>
    <t>Tablety 3 szt. X 490</t>
  </si>
  <si>
    <t>zdalna szkoła</t>
  </si>
  <si>
    <t>system monitoringu (W)</t>
  </si>
  <si>
    <t>PZL144 F</t>
  </si>
  <si>
    <t>Jednostki OSP:</t>
  </si>
  <si>
    <t>a</t>
  </si>
  <si>
    <t>b</t>
  </si>
  <si>
    <t>AC</t>
  </si>
  <si>
    <t>29.07.2020</t>
  </si>
  <si>
    <t>Oc komunikacyjne</t>
  </si>
  <si>
    <t>Mienie od ognia i innych zdarzeń</t>
  </si>
  <si>
    <t>OC dróg</t>
  </si>
  <si>
    <t>Zalanie wskutek nieszczelności dachu, spowodowaną uszkodzeniem pokrycia w miejscu styku z kominem.</t>
  </si>
  <si>
    <t>Zalanie wskutek pęknięcia rury w łazience.</t>
  </si>
  <si>
    <t>Uszkodzenie miski olejowej w pojeździew wyniku złego stanu nawierzchni drogi.</t>
  </si>
  <si>
    <t>Uszkodzenie pojazdu wskutek złego stanu nawierzchni drogi.</t>
  </si>
  <si>
    <t>Zalanie pomieszczeń biurowych Urzędu Gminy w wyniku awarii centralnego ogrzewania - peknięcia rury.</t>
  </si>
  <si>
    <t>Zalanie biura w wyniku awarii</t>
  </si>
  <si>
    <t>Zalanie sufiru i ściany w lokalu użytkowym wskutek awarii instalacji wodnej w lokalu znajdującym się na wyższej kondygnacji</t>
  </si>
  <si>
    <t>Zalanie pomieszczenia kuchni w budynku w wyniku nieszcelnej rynny oraz pokrycia dachowego.</t>
  </si>
  <si>
    <t>NNW</t>
  </si>
  <si>
    <t>Obrazenia ciała członka OSP Bolewice doznane podczas akcji ratowniczo - gaśniczej  - gaszenia pożaru lasu.</t>
  </si>
  <si>
    <t>Uszkodzenie szyby autobusu szkolnego w wyniku uderzenia elementu ( kamienia, śruby, inne) podczas jazdy.</t>
  </si>
  <si>
    <t xml:space="preserve">OC  </t>
  </si>
  <si>
    <t>PODSUMOWANIE</t>
  </si>
  <si>
    <t>O</t>
  </si>
  <si>
    <t>Ryzyka podlegające ubezpieczeniu w danym pojeździe (wybrane ryzyka zaznaczone X)</t>
  </si>
  <si>
    <t>c</t>
  </si>
  <si>
    <t>d</t>
  </si>
  <si>
    <t>ul. Poznańska 10, 64-361 Miedzichowo</t>
  </si>
  <si>
    <t>Grudna 13A, 64-305 Bolewice</t>
  </si>
  <si>
    <t>Jabłonka Stara 14A, 64-361 Miedzichowo</t>
  </si>
  <si>
    <t>ul. Sportowa 33, 64-305 Bolewice</t>
  </si>
  <si>
    <t>Planowany przychód 1 150 000,00 zł, przychód za ostatnie 12 miesięcy                        1 075 000,00 zł</t>
  </si>
  <si>
    <t>zestaw komputerowy x2</t>
  </si>
  <si>
    <t xml:space="preserve">niszczarka </t>
  </si>
  <si>
    <t xml:space="preserve">tablica mulimedialna z rzutnikiem </t>
  </si>
  <si>
    <t>telewizor</t>
  </si>
  <si>
    <t>laminarka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</si>
</sst>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yyyy\-mm\-dd"/>
    <numFmt numFmtId="184" formatCode="[$-415]dddd\,\ d\ mmmm\ yyyy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1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44" fontId="1" fillId="0" borderId="10" xfId="54" applyNumberFormat="1" applyFont="1" applyFill="1" applyBorder="1" applyAlignment="1">
      <alignment horizontal="center" vertical="center" wrapText="1"/>
      <protection/>
    </xf>
    <xf numFmtId="44" fontId="0" fillId="33" borderId="13" xfId="69" applyFont="1" applyFill="1" applyBorder="1" applyAlignment="1">
      <alignment vertical="center"/>
    </xf>
    <xf numFmtId="44" fontId="0" fillId="33" borderId="14" xfId="69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4" fontId="0" fillId="0" borderId="15" xfId="69" applyFont="1" applyBorder="1" applyAlignment="1">
      <alignment vertical="center"/>
    </xf>
    <xf numFmtId="44" fontId="6" fillId="0" borderId="16" xfId="58" applyNumberFormat="1" applyFont="1" applyFill="1" applyBorder="1" applyAlignment="1">
      <alignment horizontal="right" vertical="center" wrapText="1"/>
      <protection/>
    </xf>
    <xf numFmtId="44" fontId="0" fillId="0" borderId="17" xfId="70" applyFont="1" applyFill="1" applyBorder="1" applyAlignment="1">
      <alignment vertical="center"/>
    </xf>
    <xf numFmtId="44" fontId="0" fillId="0" borderId="10" xfId="70" applyFont="1" applyBorder="1" applyAlignment="1">
      <alignment vertical="center"/>
    </xf>
    <xf numFmtId="44" fontId="6" fillId="0" borderId="10" xfId="58" applyNumberFormat="1" applyFont="1" applyFill="1" applyBorder="1" applyAlignment="1">
      <alignment horizontal="righ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44" fontId="0" fillId="0" borderId="10" xfId="70" applyFont="1" applyBorder="1" applyAlignment="1">
      <alignment vertical="center" wrapText="1"/>
    </xf>
    <xf numFmtId="44" fontId="0" fillId="0" borderId="10" xfId="70" applyFont="1" applyFill="1" applyBorder="1" applyAlignment="1">
      <alignment vertical="center"/>
    </xf>
    <xf numFmtId="44" fontId="0" fillId="0" borderId="16" xfId="70" applyFont="1" applyBorder="1" applyAlignment="1">
      <alignment vertical="center" wrapText="1"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0" fontId="0" fillId="0" borderId="14" xfId="56" applyFont="1" applyFill="1" applyBorder="1" applyAlignment="1">
      <alignment horizontal="center" vertical="center" wrapText="1"/>
      <protection/>
    </xf>
    <xf numFmtId="0" fontId="0" fillId="0" borderId="14" xfId="56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4" fontId="0" fillId="0" borderId="10" xfId="67" applyFont="1" applyFill="1" applyBorder="1" applyAlignment="1">
      <alignment horizontal="right" vertical="center" wrapText="1"/>
    </xf>
    <xf numFmtId="44" fontId="1" fillId="0" borderId="10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vertical="center" wrapText="1"/>
    </xf>
    <xf numFmtId="44" fontId="0" fillId="0" borderId="15" xfId="67" applyFont="1" applyFill="1" applyBorder="1" applyAlignment="1">
      <alignment vertical="center" wrapText="1"/>
    </xf>
    <xf numFmtId="44" fontId="1" fillId="0" borderId="10" xfId="67" applyFont="1" applyFill="1" applyBorder="1" applyAlignment="1">
      <alignment vertical="center" wrapText="1"/>
    </xf>
    <xf numFmtId="44" fontId="1" fillId="0" borderId="10" xfId="67" applyFont="1" applyFill="1" applyBorder="1" applyAlignment="1">
      <alignment horizontal="right" vertical="center" wrapText="1"/>
    </xf>
    <xf numFmtId="44" fontId="0" fillId="0" borderId="10" xfId="67" applyFont="1" applyBorder="1" applyAlignment="1">
      <alignment horizontal="right" vertical="center" wrapText="1"/>
    </xf>
    <xf numFmtId="44" fontId="0" fillId="0" borderId="13" xfId="67" applyFont="1" applyFill="1" applyBorder="1" applyAlignment="1">
      <alignment vertical="center" wrapText="1"/>
    </xf>
    <xf numFmtId="44" fontId="0" fillId="0" borderId="14" xfId="67" applyFont="1" applyFill="1" applyBorder="1" applyAlignment="1">
      <alignment vertical="center" wrapText="1"/>
    </xf>
    <xf numFmtId="44" fontId="16" fillId="0" borderId="10" xfId="67" applyFont="1" applyBorder="1" applyAlignment="1">
      <alignment horizontal="right" vertical="center" wrapText="1"/>
    </xf>
    <xf numFmtId="44" fontId="1" fillId="0" borderId="0" xfId="67" applyFont="1" applyFill="1" applyBorder="1" applyAlignment="1">
      <alignment vertical="center" wrapText="1"/>
    </xf>
    <xf numFmtId="44" fontId="1" fillId="0" borderId="11" xfId="67" applyFont="1" applyFill="1" applyBorder="1" applyAlignment="1">
      <alignment vertical="center" wrapText="1"/>
    </xf>
    <xf numFmtId="44" fontId="0" fillId="0" borderId="10" xfId="67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44" fontId="0" fillId="0" borderId="0" xfId="67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4" fontId="24" fillId="33" borderId="10" xfId="67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5" xfId="56" applyFont="1" applyFill="1" applyBorder="1" applyAlignment="1">
      <alignment horizontal="center" vertical="center" wrapText="1"/>
      <protection/>
    </xf>
    <xf numFmtId="0" fontId="24" fillId="34" borderId="18" xfId="56" applyFont="1" applyFill="1" applyBorder="1" applyAlignment="1">
      <alignment horizontal="left" vertical="center" wrapText="1"/>
      <protection/>
    </xf>
    <xf numFmtId="17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5" xfId="56" applyNumberFormat="1" applyFont="1" applyFill="1" applyBorder="1" applyAlignment="1">
      <alignment horizontal="center" vertical="center" wrapText="1"/>
      <protection/>
    </xf>
    <xf numFmtId="0" fontId="24" fillId="0" borderId="17" xfId="56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5" xfId="56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34" borderId="19" xfId="56" applyFont="1" applyFill="1" applyBorder="1" applyAlignment="1">
      <alignment horizontal="left" vertical="center"/>
      <protection/>
    </xf>
    <xf numFmtId="44" fontId="24" fillId="0" borderId="20" xfId="67" applyFont="1" applyFill="1" applyBorder="1" applyAlignment="1">
      <alignment horizontal="center" vertical="center"/>
    </xf>
    <xf numFmtId="0" fontId="24" fillId="34" borderId="10" xfId="56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24" fillId="34" borderId="19" xfId="56" applyFont="1" applyFill="1" applyBorder="1" applyAlignment="1">
      <alignment horizontal="center" vertical="center"/>
      <protection/>
    </xf>
    <xf numFmtId="44" fontId="24" fillId="0" borderId="21" xfId="67" applyFont="1" applyFill="1" applyBorder="1" applyAlignment="1">
      <alignment horizontal="center" vertical="center"/>
    </xf>
    <xf numFmtId="0" fontId="24" fillId="0" borderId="14" xfId="56" applyFont="1" applyBorder="1" applyAlignment="1">
      <alignment horizontal="center" vertical="center" wrapText="1"/>
      <protection/>
    </xf>
    <xf numFmtId="0" fontId="24" fillId="34" borderId="22" xfId="56" applyFont="1" applyFill="1" applyBorder="1" applyAlignment="1">
      <alignment horizontal="left" vertical="center" wrapText="1"/>
      <protection/>
    </xf>
    <xf numFmtId="44" fontId="24" fillId="0" borderId="10" xfId="67" applyFont="1" applyFill="1" applyBorder="1" applyAlignment="1">
      <alignment horizontal="center" vertical="center"/>
    </xf>
    <xf numFmtId="0" fontId="24" fillId="0" borderId="23" xfId="56" applyFont="1" applyBorder="1" applyAlignment="1">
      <alignment horizontal="center" vertical="center" wrapText="1"/>
      <protection/>
    </xf>
    <xf numFmtId="0" fontId="24" fillId="34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34" borderId="24" xfId="56" applyFont="1" applyFill="1" applyBorder="1" applyAlignment="1">
      <alignment horizontal="left" vertical="center" wrapText="1"/>
      <protection/>
    </xf>
    <xf numFmtId="2" fontId="24" fillId="0" borderId="10" xfId="56" applyNumberFormat="1" applyFont="1" applyFill="1" applyBorder="1" applyAlignment="1">
      <alignment horizontal="center" vertical="center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4" fillId="0" borderId="16" xfId="56" applyFont="1" applyFill="1" applyBorder="1" applyAlignment="1">
      <alignment horizontal="center" vertical="center" wrapText="1"/>
      <protection/>
    </xf>
    <xf numFmtId="44" fontId="24" fillId="0" borderId="10" xfId="67" applyFont="1" applyFill="1" applyBorder="1" applyAlignment="1">
      <alignment vertical="center"/>
    </xf>
    <xf numFmtId="44" fontId="24" fillId="0" borderId="20" xfId="67" applyFont="1" applyFill="1" applyBorder="1" applyAlignment="1">
      <alignment vertical="center"/>
    </xf>
    <xf numFmtId="44" fontId="24" fillId="0" borderId="25" xfId="67" applyFont="1" applyFill="1" applyBorder="1" applyAlignment="1">
      <alignment horizontal="center" vertical="center"/>
    </xf>
    <xf numFmtId="44" fontId="24" fillId="0" borderId="25" xfId="67" applyFont="1" applyFill="1" applyBorder="1" applyAlignment="1">
      <alignment horizontal="right" vertical="center"/>
    </xf>
    <xf numFmtId="44" fontId="24" fillId="0" borderId="10" xfId="67" applyFont="1" applyFill="1" applyBorder="1" applyAlignment="1">
      <alignment vertical="center" wrapText="1"/>
    </xf>
    <xf numFmtId="44" fontId="24" fillId="0" borderId="10" xfId="67" applyFont="1" applyFill="1" applyBorder="1" applyAlignment="1">
      <alignment horizontal="right" vertical="center" wrapText="1"/>
    </xf>
    <xf numFmtId="4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26" xfId="56" applyFont="1" applyFill="1" applyBorder="1" applyAlignment="1">
      <alignment horizontal="center" vertical="center" wrapText="1"/>
      <protection/>
    </xf>
    <xf numFmtId="0" fontId="24" fillId="0" borderId="16" xfId="56" applyFont="1" applyFill="1" applyBorder="1" applyAlignment="1">
      <alignment horizontal="center" vertical="center"/>
      <protection/>
    </xf>
    <xf numFmtId="0" fontId="24" fillId="0" borderId="10" xfId="56" applyFont="1" applyBorder="1" applyAlignment="1">
      <alignment horizontal="left" vertical="center" wrapText="1"/>
      <protection/>
    </xf>
    <xf numFmtId="44" fontId="24" fillId="0" borderId="10" xfId="67" applyFont="1" applyBorder="1" applyAlignment="1">
      <alignment vertical="center" wrapText="1"/>
    </xf>
    <xf numFmtId="4" fontId="24" fillId="0" borderId="10" xfId="56" applyNumberFormat="1" applyFont="1" applyBorder="1" applyAlignment="1">
      <alignment horizontal="center" vertical="center" wrapText="1"/>
      <protection/>
    </xf>
    <xf numFmtId="2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4" fillId="0" borderId="15" xfId="56" applyFont="1" applyBorder="1" applyAlignment="1">
      <alignment horizontal="center" vertical="center" wrapText="1"/>
      <protection/>
    </xf>
    <xf numFmtId="170" fontId="22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35" borderId="10" xfId="67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5" xfId="56" applyFont="1" applyFill="1" applyBorder="1" applyAlignment="1">
      <alignment horizontal="left" vertical="center" wrapText="1"/>
      <protection/>
    </xf>
    <xf numFmtId="170" fontId="24" fillId="0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/>
      <protection/>
    </xf>
    <xf numFmtId="44" fontId="27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72" applyNumberFormat="1" applyFont="1" applyBorder="1" applyAlignment="1">
      <alignment horizontal="center" vertical="center"/>
    </xf>
    <xf numFmtId="44" fontId="24" fillId="0" borderId="10" xfId="72" applyFont="1" applyBorder="1" applyAlignment="1">
      <alignment horizontal="center" vertical="center"/>
    </xf>
    <xf numFmtId="0" fontId="24" fillId="0" borderId="13" xfId="56" applyFont="1" applyFill="1" applyBorder="1" applyAlignment="1">
      <alignment horizontal="left"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4" fontId="24" fillId="0" borderId="27" xfId="56" applyNumberFormat="1" applyFont="1" applyFill="1" applyBorder="1" applyAlignment="1">
      <alignment horizontal="center" vertical="center" wrapText="1"/>
      <protection/>
    </xf>
    <xf numFmtId="2" fontId="24" fillId="0" borderId="13" xfId="56" applyNumberFormat="1" applyFont="1" applyFill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center" vertical="center"/>
      <protection/>
    </xf>
    <xf numFmtId="0" fontId="24" fillId="0" borderId="14" xfId="56" applyFont="1" applyFill="1" applyBorder="1" applyAlignment="1">
      <alignment horizontal="left"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44" fontId="24" fillId="0" borderId="14" xfId="67" applyFont="1" applyFill="1" applyBorder="1" applyAlignment="1">
      <alignment horizontal="right" vertical="center" wrapText="1"/>
    </xf>
    <xf numFmtId="0" fontId="24" fillId="0" borderId="22" xfId="56" applyFont="1" applyFill="1" applyBorder="1" applyAlignment="1">
      <alignment horizontal="center" vertical="center" wrapText="1"/>
      <protection/>
    </xf>
    <xf numFmtId="2" fontId="24" fillId="0" borderId="14" xfId="56" applyNumberFormat="1" applyFont="1" applyFill="1" applyBorder="1" applyAlignment="1">
      <alignment horizontal="center" vertical="center"/>
      <protection/>
    </xf>
    <xf numFmtId="0" fontId="24" fillId="0" borderId="14" xfId="56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4" fillId="0" borderId="30" xfId="56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0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170" fontId="24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34" borderId="10" xfId="67" applyFont="1" applyFill="1" applyBorder="1" applyAlignment="1">
      <alignment horizontal="center" vertical="center" wrapText="1"/>
    </xf>
    <xf numFmtId="0" fontId="0" fillId="0" borderId="15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0" fillId="0" borderId="15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181" fontId="0" fillId="0" borderId="10" xfId="54" applyNumberFormat="1" applyFont="1" applyBorder="1" applyAlignment="1">
      <alignment horizontal="right" vertical="center" wrapText="1"/>
      <protection/>
    </xf>
    <xf numFmtId="0" fontId="0" fillId="0" borderId="10" xfId="54" applyFont="1" applyFill="1" applyBorder="1" applyAlignment="1">
      <alignment horizontal="left" vertical="center"/>
      <protection/>
    </xf>
    <xf numFmtId="181" fontId="0" fillId="0" borderId="14" xfId="54" applyNumberFormat="1" applyFont="1" applyFill="1" applyBorder="1" applyAlignment="1">
      <alignment horizontal="right" vertical="center" wrapText="1"/>
      <protection/>
    </xf>
    <xf numFmtId="0" fontId="0" fillId="34" borderId="10" xfId="56" applyFont="1" applyFill="1" applyBorder="1" applyAlignment="1">
      <alignment horizontal="left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left" vertical="center"/>
      <protection/>
    </xf>
    <xf numFmtId="0" fontId="0" fillId="34" borderId="15" xfId="56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vertical="center" wrapText="1"/>
    </xf>
    <xf numFmtId="181" fontId="0" fillId="0" borderId="10" xfId="54" applyNumberFormat="1" applyFont="1" applyBorder="1" applyAlignment="1">
      <alignment horizontal="center" vertical="center" wrapText="1"/>
      <protection/>
    </xf>
    <xf numFmtId="181" fontId="6" fillId="0" borderId="14" xfId="58" applyNumberFormat="1" applyFont="1" applyFill="1" applyBorder="1" applyAlignment="1">
      <alignment horizontal="center" vertical="center" wrapText="1"/>
      <protection/>
    </xf>
    <xf numFmtId="44" fontId="6" fillId="0" borderId="10" xfId="58" applyNumberFormat="1" applyFont="1" applyFill="1" applyBorder="1" applyAlignment="1">
      <alignment horizontal="center" vertical="center" wrapText="1"/>
      <protection/>
    </xf>
    <xf numFmtId="180" fontId="0" fillId="35" borderId="13" xfId="58" applyNumberFormat="1" applyFont="1" applyFill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left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180" fontId="0" fillId="35" borderId="13" xfId="55" applyNumberFormat="1" applyFont="1" applyFill="1" applyBorder="1" applyAlignment="1">
      <alignment horizontal="center" vertical="center" wrapText="1"/>
      <protection/>
    </xf>
    <xf numFmtId="180" fontId="0" fillId="33" borderId="13" xfId="54" applyNumberFormat="1" applyFont="1" applyFill="1" applyBorder="1" applyAlignment="1">
      <alignment vertical="center"/>
      <protection/>
    </xf>
    <xf numFmtId="180" fontId="0" fillId="0" borderId="13" xfId="55" applyNumberFormat="1" applyFont="1" applyBorder="1" applyAlignment="1">
      <alignment vertical="center"/>
      <protection/>
    </xf>
    <xf numFmtId="44" fontId="1" fillId="0" borderId="10" xfId="54" applyNumberFormat="1" applyFont="1" applyFill="1" applyBorder="1" applyAlignment="1">
      <alignment horizontal="center" vertical="center"/>
      <protection/>
    </xf>
    <xf numFmtId="44" fontId="0" fillId="0" borderId="10" xfId="70" applyFont="1" applyBorder="1" applyAlignment="1">
      <alignment horizontal="center" vertical="center"/>
    </xf>
    <xf numFmtId="44" fontId="0" fillId="0" borderId="17" xfId="70" applyFont="1" applyFill="1" applyBorder="1" applyAlignment="1">
      <alignment horizontal="center" vertical="center"/>
    </xf>
    <xf numFmtId="44" fontId="0" fillId="0" borderId="10" xfId="70" applyFont="1" applyFill="1" applyBorder="1" applyAlignment="1">
      <alignment horizontal="center" vertical="center"/>
    </xf>
    <xf numFmtId="0" fontId="0" fillId="0" borderId="13" xfId="71" applyNumberFormat="1" applyFont="1" applyFill="1" applyBorder="1" applyAlignment="1" applyProtection="1">
      <alignment horizontal="center" vertical="center"/>
      <protection/>
    </xf>
    <xf numFmtId="44" fontId="0" fillId="0" borderId="0" xfId="67" applyFont="1" applyAlignment="1">
      <alignment/>
    </xf>
    <xf numFmtId="44" fontId="0" fillId="33" borderId="13" xfId="67" applyFont="1" applyFill="1" applyBorder="1" applyAlignment="1">
      <alignment vertical="center"/>
    </xf>
    <xf numFmtId="44" fontId="0" fillId="0" borderId="10" xfId="67" applyFont="1" applyBorder="1" applyAlignment="1">
      <alignment horizontal="right" vertical="center"/>
    </xf>
    <xf numFmtId="44" fontId="0" fillId="0" borderId="17" xfId="67" applyFont="1" applyFill="1" applyBorder="1" applyAlignment="1">
      <alignment vertical="center"/>
    </xf>
    <xf numFmtId="44" fontId="0" fillId="0" borderId="10" xfId="67" applyFont="1" applyFill="1" applyBorder="1" applyAlignment="1">
      <alignment vertical="center"/>
    </xf>
    <xf numFmtId="44" fontId="1" fillId="0" borderId="15" xfId="67" applyFont="1" applyBorder="1" applyAlignment="1">
      <alignment vertical="center"/>
    </xf>
    <xf numFmtId="44" fontId="0" fillId="33" borderId="14" xfId="67" applyFont="1" applyFill="1" applyBorder="1" applyAlignment="1">
      <alignment vertical="center"/>
    </xf>
    <xf numFmtId="44" fontId="0" fillId="0" borderId="13" xfId="67" applyFont="1" applyBorder="1" applyAlignment="1">
      <alignment vertical="center"/>
    </xf>
    <xf numFmtId="44" fontId="1" fillId="0" borderId="16" xfId="67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44" fontId="1" fillId="25" borderId="32" xfId="67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0" xfId="56" applyFont="1" applyFill="1" applyBorder="1" applyAlignment="1">
      <alignment vertical="center" wrapText="1"/>
      <protection/>
    </xf>
    <xf numFmtId="170" fontId="24" fillId="0" borderId="10" xfId="0" applyNumberFormat="1" applyFont="1" applyFill="1" applyBorder="1" applyAlignment="1">
      <alignment horizontal="right" vertical="center" wrapText="1"/>
    </xf>
    <xf numFmtId="44" fontId="24" fillId="0" borderId="10" xfId="77" applyFont="1" applyBorder="1" applyAlignment="1">
      <alignment horizontal="center" vertical="center"/>
    </xf>
    <xf numFmtId="170" fontId="24" fillId="0" borderId="10" xfId="56" applyNumberFormat="1" applyFont="1" applyFill="1" applyBorder="1" applyAlignment="1">
      <alignment vertical="center"/>
      <protection/>
    </xf>
    <xf numFmtId="170" fontId="24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170" fontId="22" fillId="0" borderId="1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44" fontId="24" fillId="0" borderId="10" xfId="67" applyFont="1" applyBorder="1" applyAlignment="1">
      <alignment vertical="center"/>
    </xf>
    <xf numFmtId="170" fontId="22" fillId="2" borderId="10" xfId="0" applyNumberFormat="1" applyFont="1" applyFill="1" applyBorder="1" applyAlignment="1">
      <alignment vertical="center"/>
    </xf>
    <xf numFmtId="170" fontId="22" fillId="2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70" fontId="24" fillId="33" borderId="15" xfId="0" applyNumberFormat="1" applyFont="1" applyFill="1" applyBorder="1" applyAlignment="1">
      <alignment horizontal="center" vertical="center"/>
    </xf>
    <xf numFmtId="14" fontId="24" fillId="0" borderId="15" xfId="56" applyNumberFormat="1" applyFont="1" applyFill="1" applyBorder="1" applyAlignment="1">
      <alignment horizontal="center" vertical="center" wrapText="1"/>
      <protection/>
    </xf>
    <xf numFmtId="0" fontId="24" fillId="0" borderId="33" xfId="56" applyFont="1" applyFill="1" applyBorder="1" applyAlignment="1">
      <alignment horizontal="center" vertical="center" wrapText="1"/>
      <protection/>
    </xf>
    <xf numFmtId="14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20" xfId="56" applyFont="1" applyFill="1" applyBorder="1" applyAlignment="1">
      <alignment horizontal="center" vertical="center" wrapText="1"/>
      <protection/>
    </xf>
    <xf numFmtId="1" fontId="24" fillId="0" borderId="10" xfId="56" applyNumberFormat="1" applyFont="1" applyFill="1" applyBorder="1" applyAlignment="1">
      <alignment horizontal="center" vertical="center" wrapText="1"/>
      <protection/>
    </xf>
    <xf numFmtId="170" fontId="24" fillId="33" borderId="10" xfId="0" applyNumberFormat="1" applyFont="1" applyFill="1" applyBorder="1" applyAlignment="1">
      <alignment horizontal="center" vertical="center"/>
    </xf>
    <xf numFmtId="170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34" xfId="0" applyFont="1" applyBorder="1" applyAlignment="1">
      <alignment horizontal="center" vertical="center" wrapText="1"/>
    </xf>
    <xf numFmtId="39" fontId="24" fillId="0" borderId="13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9" fontId="24" fillId="0" borderId="14" xfId="0" applyNumberFormat="1" applyFont="1" applyBorder="1" applyAlignment="1">
      <alignment horizontal="center" vertical="center" wrapText="1"/>
    </xf>
    <xf numFmtId="3" fontId="24" fillId="0" borderId="10" xfId="56" applyNumberFormat="1" applyFont="1" applyFill="1" applyBorder="1" applyAlignment="1">
      <alignment horizontal="center" vertical="center" wrapText="1"/>
      <protection/>
    </xf>
    <xf numFmtId="44" fontId="24" fillId="0" borderId="10" xfId="67" applyFont="1" applyFill="1" applyBorder="1" applyAlignment="1">
      <alignment horizontal="center" vertical="center" wrapText="1"/>
    </xf>
    <xf numFmtId="0" fontId="24" fillId="37" borderId="10" xfId="56" applyFont="1" applyFill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37" borderId="10" xfId="56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4" fontId="1" fillId="0" borderId="0" xfId="67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44" fontId="0" fillId="0" borderId="14" xfId="67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44" fontId="0" fillId="0" borderId="17" xfId="67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44" fontId="0" fillId="0" borderId="10" xfId="67" applyFont="1" applyFill="1" applyBorder="1" applyAlignment="1" applyProtection="1">
      <alignment vertical="center"/>
      <protection/>
    </xf>
    <xf numFmtId="44" fontId="0" fillId="0" borderId="10" xfId="67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10" xfId="56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0" xfId="67" applyFont="1" applyAlignment="1">
      <alignment horizontal="right" vertical="center" wrapText="1"/>
    </xf>
    <xf numFmtId="44" fontId="1" fillId="38" borderId="10" xfId="67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4" fontId="0" fillId="0" borderId="0" xfId="67" applyFont="1" applyAlignment="1">
      <alignment horizontal="right" vertical="center"/>
    </xf>
    <xf numFmtId="0" fontId="0" fillId="39" borderId="10" xfId="56" applyFont="1" applyFill="1" applyBorder="1" applyAlignment="1">
      <alignment vertical="center" wrapText="1"/>
      <protection/>
    </xf>
    <xf numFmtId="0" fontId="0" fillId="39" borderId="10" xfId="56" applyFont="1" applyFill="1" applyBorder="1" applyAlignment="1">
      <alignment horizontal="center" vertical="center" wrapText="1"/>
      <protection/>
    </xf>
    <xf numFmtId="44" fontId="0" fillId="39" borderId="10" xfId="67" applyFont="1" applyFill="1" applyBorder="1" applyAlignment="1">
      <alignment vertical="center" wrapText="1"/>
    </xf>
    <xf numFmtId="170" fontId="24" fillId="0" borderId="14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44" fontId="0" fillId="0" borderId="10" xfId="67" applyFont="1" applyFill="1" applyBorder="1" applyAlignment="1">
      <alignment horizontal="center" vertical="center" wrapText="1"/>
    </xf>
    <xf numFmtId="44" fontId="0" fillId="0" borderId="0" xfId="67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65" fillId="0" borderId="10" xfId="57" applyNumberFormat="1" applyFont="1" applyBorder="1" applyAlignment="1">
      <alignment horizontal="left" vertical="center" wrapText="1"/>
      <protection/>
    </xf>
    <xf numFmtId="14" fontId="65" fillId="0" borderId="10" xfId="57" applyNumberFormat="1" applyFont="1" applyBorder="1" applyAlignment="1">
      <alignment horizontal="center" vertical="center" wrapText="1"/>
      <protection/>
    </xf>
    <xf numFmtId="44" fontId="65" fillId="0" borderId="10" xfId="67" applyFont="1" applyBorder="1" applyAlignment="1">
      <alignment horizontal="center" vertical="center" wrapText="1"/>
    </xf>
    <xf numFmtId="0" fontId="65" fillId="0" borderId="10" xfId="57" applyNumberFormat="1" applyFont="1" applyBorder="1" applyAlignment="1">
      <alignment horizontal="center" vertical="center" wrapText="1"/>
      <protection/>
    </xf>
    <xf numFmtId="44" fontId="65" fillId="37" borderId="10" xfId="67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wrapText="1"/>
    </xf>
    <xf numFmtId="44" fontId="1" fillId="13" borderId="10" xfId="67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44" fontId="24" fillId="0" borderId="15" xfId="67" applyFont="1" applyBorder="1" applyAlignment="1">
      <alignment horizontal="center" vertical="center" wrapText="1"/>
    </xf>
    <xf numFmtId="44" fontId="24" fillId="0" borderId="10" xfId="67" applyFont="1" applyBorder="1" applyAlignment="1">
      <alignment horizontal="center" vertical="center" wrapText="1"/>
    </xf>
    <xf numFmtId="44" fontId="22" fillId="0" borderId="10" xfId="67" applyFont="1" applyBorder="1" applyAlignment="1">
      <alignment horizontal="center" vertical="center" wrapText="1"/>
    </xf>
    <xf numFmtId="44" fontId="22" fillId="36" borderId="10" xfId="67" applyFont="1" applyFill="1" applyBorder="1" applyAlignment="1">
      <alignment horizontal="center" vertical="center"/>
    </xf>
    <xf numFmtId="44" fontId="24" fillId="0" borderId="10" xfId="67" applyFont="1" applyBorder="1" applyAlignment="1">
      <alignment horizontal="center" vertical="center"/>
    </xf>
    <xf numFmtId="44" fontId="22" fillId="0" borderId="10" xfId="67" applyFont="1" applyBorder="1" applyAlignment="1">
      <alignment horizontal="center" vertical="center"/>
    </xf>
    <xf numFmtId="44" fontId="22" fillId="36" borderId="10" xfId="67" applyFont="1" applyFill="1" applyBorder="1" applyAlignment="1">
      <alignment vertical="center"/>
    </xf>
    <xf numFmtId="44" fontId="22" fillId="37" borderId="10" xfId="67" applyFont="1" applyFill="1" applyBorder="1" applyAlignment="1">
      <alignment vertical="center" wrapText="1"/>
    </xf>
    <xf numFmtId="44" fontId="24" fillId="36" borderId="10" xfId="67" applyFont="1" applyFill="1" applyBorder="1" applyAlignment="1">
      <alignment vertical="center" wrapText="1"/>
    </xf>
    <xf numFmtId="44" fontId="24" fillId="0" borderId="10" xfId="67" applyFont="1" applyBorder="1" applyAlignment="1">
      <alignment horizontal="right" vertical="center" wrapText="1"/>
    </xf>
    <xf numFmtId="44" fontId="22" fillId="0" borderId="10" xfId="67" applyFont="1" applyBorder="1" applyAlignment="1">
      <alignment horizontal="right" vertical="center" wrapText="1"/>
    </xf>
    <xf numFmtId="44" fontId="24" fillId="36" borderId="10" xfId="67" applyFont="1" applyFill="1" applyBorder="1" applyAlignment="1">
      <alignment horizontal="right" vertical="center" wrapText="1"/>
    </xf>
    <xf numFmtId="44" fontId="22" fillId="0" borderId="16" xfId="67" applyFont="1" applyBorder="1" applyAlignment="1">
      <alignment horizontal="center" vertical="center" wrapText="1"/>
    </xf>
    <xf numFmtId="44" fontId="22" fillId="40" borderId="35" xfId="67" applyFont="1" applyFill="1" applyBorder="1" applyAlignment="1">
      <alignment horizontal="center" vertical="center" wrapText="1"/>
    </xf>
    <xf numFmtId="44" fontId="0" fillId="39" borderId="10" xfId="67" applyFont="1" applyFill="1" applyBorder="1" applyAlignment="1">
      <alignment horizontal="right" vertical="center" wrapText="1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24" fillId="0" borderId="10" xfId="0" applyNumberFormat="1" applyFont="1" applyBorder="1" applyAlignment="1">
      <alignment horizontal="left" vertical="center"/>
    </xf>
    <xf numFmtId="0" fontId="24" fillId="0" borderId="10" xfId="71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left" vertical="center" wrapText="1"/>
    </xf>
    <xf numFmtId="0" fontId="22" fillId="33" borderId="36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 wrapText="1"/>
    </xf>
    <xf numFmtId="44" fontId="24" fillId="0" borderId="10" xfId="67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/>
    </xf>
    <xf numFmtId="0" fontId="22" fillId="38" borderId="37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4" fontId="22" fillId="0" borderId="10" xfId="67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56" applyFont="1" applyFill="1" applyBorder="1" applyAlignment="1">
      <alignment horizontal="center" vertical="center"/>
      <protection/>
    </xf>
    <xf numFmtId="0" fontId="24" fillId="0" borderId="26" xfId="56" applyFont="1" applyFill="1" applyBorder="1" applyAlignment="1">
      <alignment horizontal="center" vertical="center"/>
      <protection/>
    </xf>
    <xf numFmtId="0" fontId="24" fillId="0" borderId="15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/>
    </xf>
    <xf numFmtId="0" fontId="1" fillId="3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left" vertical="center" wrapText="1"/>
    </xf>
    <xf numFmtId="0" fontId="1" fillId="0" borderId="38" xfId="54" applyNumberFormat="1" applyFont="1" applyFill="1" applyBorder="1" applyAlignment="1">
      <alignment horizontal="center" vertical="center"/>
      <protection/>
    </xf>
    <xf numFmtId="0" fontId="1" fillId="0" borderId="0" xfId="54" applyNumberFormat="1" applyFont="1" applyFill="1" applyBorder="1" applyAlignment="1">
      <alignment horizontal="center" vertical="center"/>
      <protection/>
    </xf>
    <xf numFmtId="0" fontId="1" fillId="0" borderId="53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54" xfId="54" applyNumberFormat="1" applyFont="1" applyFill="1" applyBorder="1" applyAlignment="1">
      <alignment horizontal="center" vertical="center"/>
      <protection/>
    </xf>
    <xf numFmtId="0" fontId="1" fillId="33" borderId="20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6" borderId="36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left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3" xfId="71"/>
    <cellStyle name="Walutowy 2 4" xfId="72"/>
    <cellStyle name="Walutowy 2 4 2" xfId="73"/>
    <cellStyle name="Walutowy 2 5" xfId="74"/>
    <cellStyle name="Walutowy 2 6" xfId="75"/>
    <cellStyle name="Walutowy 2 7" xfId="76"/>
    <cellStyle name="Walutowy 3" xfId="77"/>
    <cellStyle name="Walutowy 3 2" xfId="78"/>
    <cellStyle name="Walutowy 3 2 2" xfId="79"/>
    <cellStyle name="Walutowy 3 3" xfId="80"/>
    <cellStyle name="Walutowy 4" xfId="81"/>
    <cellStyle name="Walutowy 5" xfId="82"/>
    <cellStyle name="Walutowy 6" xfId="83"/>
    <cellStyle name="Walutowy 7" xfId="84"/>
    <cellStyle name="Walutowy 8" xfId="85"/>
    <cellStyle name="Zły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44"/>
  <sheetViews>
    <sheetView tabSelected="1" workbookViewId="0" topLeftCell="A10">
      <selection activeCell="B9" sqref="B9:E21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33.421875" style="0" customWidth="1"/>
    <col min="4" max="4" width="14.57421875" style="0" customWidth="1"/>
    <col min="5" max="5" width="12.7109375" style="31" customWidth="1"/>
    <col min="6" max="6" width="17.57421875" style="31" customWidth="1"/>
    <col min="7" max="7" width="36.57421875" style="31" customWidth="1"/>
    <col min="8" max="8" width="15.7109375" style="0" customWidth="1"/>
    <col min="9" max="9" width="17.140625" style="31" customWidth="1"/>
    <col min="10" max="10" width="33.140625" style="0" customWidth="1"/>
    <col min="11" max="13" width="26.57421875" style="0" customWidth="1"/>
  </cols>
  <sheetData>
    <row r="7" spans="1:11" ht="12.75">
      <c r="A7" s="171"/>
      <c r="B7" s="172" t="s">
        <v>127</v>
      </c>
      <c r="C7" s="171"/>
      <c r="D7" s="171"/>
      <c r="E7" s="173"/>
      <c r="F7" s="173"/>
      <c r="G7" s="173"/>
      <c r="H7" s="174"/>
      <c r="I7" s="173"/>
      <c r="J7" s="171"/>
      <c r="K7" s="171"/>
    </row>
    <row r="8" spans="1:11" ht="12.75">
      <c r="A8" s="171"/>
      <c r="B8" s="171"/>
      <c r="C8" s="171"/>
      <c r="D8" s="171"/>
      <c r="E8" s="173"/>
      <c r="F8" s="173"/>
      <c r="G8" s="173"/>
      <c r="H8" s="171"/>
      <c r="I8" s="173"/>
      <c r="J8" s="171"/>
      <c r="K8" s="171"/>
    </row>
    <row r="9" spans="1:11" ht="66" customHeight="1">
      <c r="A9" s="183" t="s">
        <v>27</v>
      </c>
      <c r="B9" s="183" t="s">
        <v>11</v>
      </c>
      <c r="C9" s="183" t="s">
        <v>102</v>
      </c>
      <c r="D9" s="183" t="s">
        <v>12</v>
      </c>
      <c r="E9" s="183" t="s">
        <v>13</v>
      </c>
      <c r="F9" s="183" t="s">
        <v>8</v>
      </c>
      <c r="G9" s="184" t="s">
        <v>55</v>
      </c>
      <c r="H9" s="184" t="s">
        <v>14</v>
      </c>
      <c r="I9" s="184" t="s">
        <v>54</v>
      </c>
      <c r="J9" s="184" t="s">
        <v>56</v>
      </c>
      <c r="K9" s="184" t="s">
        <v>57</v>
      </c>
    </row>
    <row r="10" spans="1:11" ht="27.75" customHeight="1">
      <c r="A10" s="143">
        <v>1</v>
      </c>
      <c r="B10" s="175" t="s">
        <v>95</v>
      </c>
      <c r="C10" s="175" t="s">
        <v>103</v>
      </c>
      <c r="D10" s="141" t="s">
        <v>109</v>
      </c>
      <c r="E10" s="176" t="s">
        <v>110</v>
      </c>
      <c r="F10" s="141" t="s">
        <v>111</v>
      </c>
      <c r="G10" s="177" t="s">
        <v>750</v>
      </c>
      <c r="H10" s="102">
        <v>31</v>
      </c>
      <c r="I10" s="102"/>
      <c r="J10" s="188">
        <v>12884477.71</v>
      </c>
      <c r="K10" s="141" t="s">
        <v>746</v>
      </c>
    </row>
    <row r="11" spans="1:11" s="10" customFormat="1" ht="27.75" customHeight="1">
      <c r="A11" s="102">
        <v>2</v>
      </c>
      <c r="B11" s="175" t="s">
        <v>96</v>
      </c>
      <c r="C11" s="175" t="s">
        <v>103</v>
      </c>
      <c r="D11" s="141" t="s">
        <v>112</v>
      </c>
      <c r="E11" s="176" t="s">
        <v>113</v>
      </c>
      <c r="F11" s="141" t="s">
        <v>114</v>
      </c>
      <c r="G11" s="177" t="s">
        <v>749</v>
      </c>
      <c r="H11" s="102">
        <v>7</v>
      </c>
      <c r="I11" s="102"/>
      <c r="J11" s="189">
        <v>757454</v>
      </c>
      <c r="K11" s="102" t="s">
        <v>213</v>
      </c>
    </row>
    <row r="12" spans="1:11" s="10" customFormat="1" ht="27.75" customHeight="1">
      <c r="A12" s="143">
        <v>3</v>
      </c>
      <c r="B12" s="175" t="s">
        <v>97</v>
      </c>
      <c r="C12" s="175" t="s">
        <v>104</v>
      </c>
      <c r="D12" s="179" t="s">
        <v>115</v>
      </c>
      <c r="E12" s="141">
        <v>300201203</v>
      </c>
      <c r="F12" s="141" t="s">
        <v>116</v>
      </c>
      <c r="G12" s="99" t="s">
        <v>751</v>
      </c>
      <c r="H12" s="102"/>
      <c r="I12" s="102"/>
      <c r="J12" s="102"/>
      <c r="K12" s="102"/>
    </row>
    <row r="13" spans="1:11" s="10" customFormat="1" ht="39">
      <c r="A13" s="102">
        <v>4</v>
      </c>
      <c r="B13" s="175" t="s">
        <v>98</v>
      </c>
      <c r="C13" s="175" t="s">
        <v>105</v>
      </c>
      <c r="D13" s="141" t="s">
        <v>117</v>
      </c>
      <c r="E13" s="180" t="s">
        <v>118</v>
      </c>
      <c r="F13" s="181" t="s">
        <v>119</v>
      </c>
      <c r="G13" s="182" t="s">
        <v>754</v>
      </c>
      <c r="H13" s="102">
        <v>4</v>
      </c>
      <c r="I13" s="102"/>
      <c r="J13" s="189">
        <v>776000</v>
      </c>
      <c r="K13" s="102" t="s">
        <v>213</v>
      </c>
    </row>
    <row r="14" spans="1:11" s="10" customFormat="1" ht="27.75" customHeight="1">
      <c r="A14" s="143">
        <v>5</v>
      </c>
      <c r="B14" s="175" t="s">
        <v>99</v>
      </c>
      <c r="C14" s="175" t="s">
        <v>106</v>
      </c>
      <c r="D14" s="141" t="s">
        <v>120</v>
      </c>
      <c r="E14" s="181" t="s">
        <v>121</v>
      </c>
      <c r="F14" s="181" t="s">
        <v>122</v>
      </c>
      <c r="G14" s="182" t="s">
        <v>752</v>
      </c>
      <c r="H14" s="102">
        <v>31</v>
      </c>
      <c r="I14" s="102">
        <v>141</v>
      </c>
      <c r="J14" s="189">
        <v>2583059</v>
      </c>
      <c r="K14" s="102" t="s">
        <v>213</v>
      </c>
    </row>
    <row r="15" spans="1:11" s="10" customFormat="1" ht="27.75" customHeight="1">
      <c r="A15" s="102">
        <v>6</v>
      </c>
      <c r="B15" s="175" t="s">
        <v>100</v>
      </c>
      <c r="C15" s="175" t="s">
        <v>107</v>
      </c>
      <c r="D15" s="141" t="s">
        <v>123</v>
      </c>
      <c r="E15" s="180" t="s">
        <v>124</v>
      </c>
      <c r="F15" s="181" t="s">
        <v>797</v>
      </c>
      <c r="G15" s="182" t="s">
        <v>753</v>
      </c>
      <c r="H15" s="102">
        <v>33</v>
      </c>
      <c r="I15" s="102">
        <v>229</v>
      </c>
      <c r="J15" s="189">
        <v>3046294</v>
      </c>
      <c r="K15" s="102" t="s">
        <v>213</v>
      </c>
    </row>
    <row r="16" spans="1:11" s="6" customFormat="1" ht="39">
      <c r="A16" s="143">
        <v>7</v>
      </c>
      <c r="B16" s="175" t="s">
        <v>101</v>
      </c>
      <c r="C16" s="175" t="s">
        <v>108</v>
      </c>
      <c r="D16" s="141" t="s">
        <v>125</v>
      </c>
      <c r="E16" s="180" t="s">
        <v>126</v>
      </c>
      <c r="F16" s="181" t="s">
        <v>747</v>
      </c>
      <c r="G16" s="182" t="s">
        <v>748</v>
      </c>
      <c r="H16" s="102">
        <v>9</v>
      </c>
      <c r="I16" s="102"/>
      <c r="J16" s="99" t="s">
        <v>940</v>
      </c>
      <c r="K16" s="102" t="s">
        <v>213</v>
      </c>
    </row>
    <row r="17" spans="1:11" ht="27.75" customHeight="1">
      <c r="A17" s="143">
        <v>8</v>
      </c>
      <c r="B17" s="292" t="s">
        <v>911</v>
      </c>
      <c r="C17" s="292"/>
      <c r="D17" s="292"/>
      <c r="E17" s="143"/>
      <c r="F17" s="143"/>
      <c r="G17" s="143"/>
      <c r="H17" s="292"/>
      <c r="I17" s="143"/>
      <c r="J17" s="290"/>
      <c r="K17" s="290"/>
    </row>
    <row r="18" spans="1:11" ht="27.75" customHeight="1">
      <c r="A18" s="143" t="s">
        <v>912</v>
      </c>
      <c r="B18" s="324" t="s">
        <v>261</v>
      </c>
      <c r="C18" s="324" t="s">
        <v>939</v>
      </c>
      <c r="D18" s="58">
        <v>7881874807</v>
      </c>
      <c r="E18" s="58">
        <v>634553892</v>
      </c>
      <c r="F18" s="143"/>
      <c r="G18" s="143"/>
      <c r="H18" s="292"/>
      <c r="I18" s="143"/>
      <c r="J18" s="290"/>
      <c r="K18" s="290"/>
    </row>
    <row r="19" spans="1:11" ht="27.75" customHeight="1">
      <c r="A19" s="143" t="s">
        <v>913</v>
      </c>
      <c r="B19" s="325" t="s">
        <v>251</v>
      </c>
      <c r="C19" s="325" t="s">
        <v>937</v>
      </c>
      <c r="D19" s="233">
        <v>7881874776</v>
      </c>
      <c r="E19" s="233">
        <v>634553900</v>
      </c>
      <c r="F19" s="143"/>
      <c r="G19" s="143"/>
      <c r="H19" s="292"/>
      <c r="I19" s="143"/>
      <c r="J19" s="290"/>
      <c r="K19" s="290"/>
    </row>
    <row r="20" spans="1:11" ht="27.75" customHeight="1">
      <c r="A20" s="143" t="s">
        <v>934</v>
      </c>
      <c r="B20" s="325" t="s">
        <v>240</v>
      </c>
      <c r="C20" s="325" t="s">
        <v>938</v>
      </c>
      <c r="D20" s="58">
        <v>7881874782</v>
      </c>
      <c r="E20" s="58">
        <v>634553917</v>
      </c>
      <c r="F20" s="143"/>
      <c r="G20" s="143"/>
      <c r="H20" s="292"/>
      <c r="I20" s="143"/>
      <c r="J20" s="290"/>
      <c r="K20" s="290"/>
    </row>
    <row r="21" spans="1:11" ht="27.75" customHeight="1">
      <c r="A21" s="143" t="s">
        <v>935</v>
      </c>
      <c r="B21" s="324" t="s">
        <v>256</v>
      </c>
      <c r="C21" s="324" t="s">
        <v>936</v>
      </c>
      <c r="D21" s="233">
        <v>7881874799</v>
      </c>
      <c r="E21" s="233">
        <v>634553870</v>
      </c>
      <c r="F21" s="291"/>
      <c r="G21" s="291"/>
      <c r="H21" s="290"/>
      <c r="I21" s="291"/>
      <c r="J21" s="290"/>
      <c r="K21" s="290"/>
    </row>
    <row r="22" spans="1:11" ht="12.75">
      <c r="A22" s="171"/>
      <c r="B22" s="171"/>
      <c r="C22" s="171"/>
      <c r="D22" s="171"/>
      <c r="E22" s="173"/>
      <c r="F22" s="173"/>
      <c r="G22" s="173"/>
      <c r="H22" s="171"/>
      <c r="I22" s="173"/>
      <c r="J22" s="171"/>
      <c r="K22" s="171"/>
    </row>
    <row r="23" spans="1:11" ht="12.75">
      <c r="A23" s="171"/>
      <c r="B23" s="171"/>
      <c r="C23" s="171"/>
      <c r="D23" s="171"/>
      <c r="E23" s="173"/>
      <c r="F23" s="173"/>
      <c r="G23" s="173"/>
      <c r="H23" s="171"/>
      <c r="I23" s="173"/>
      <c r="J23" s="171"/>
      <c r="K23" s="171"/>
    </row>
    <row r="24" spans="1:11" ht="12.75">
      <c r="A24" s="171"/>
      <c r="B24" s="171"/>
      <c r="C24" s="171"/>
      <c r="D24" s="171"/>
      <c r="E24" s="173"/>
      <c r="F24" s="173"/>
      <c r="G24" s="173"/>
      <c r="H24" s="171"/>
      <c r="I24" s="173"/>
      <c r="J24" s="171"/>
      <c r="K24" s="171"/>
    </row>
    <row r="25" spans="1:11" ht="12.75">
      <c r="A25" s="171"/>
      <c r="B25" s="171"/>
      <c r="C25" s="171"/>
      <c r="D25" s="171"/>
      <c r="E25" s="173"/>
      <c r="F25" s="173"/>
      <c r="G25" s="173"/>
      <c r="H25" s="171"/>
      <c r="I25" s="173"/>
      <c r="J25" s="171"/>
      <c r="K25" s="171"/>
    </row>
    <row r="44" ht="12.75">
      <c r="B44" t="s">
        <v>94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35"/>
  <sheetViews>
    <sheetView zoomScale="80" zoomScaleNormal="80" workbookViewId="0" topLeftCell="A118">
      <selection activeCell="C152" sqref="C152"/>
    </sheetView>
  </sheetViews>
  <sheetFormatPr defaultColWidth="9.140625" defaultRowHeight="12.75"/>
  <cols>
    <col min="1" max="1" width="4.28125" style="11" customWidth="1"/>
    <col min="2" max="2" width="28.7109375" style="81" customWidth="1"/>
    <col min="3" max="3" width="19.28125" style="83" customWidth="1"/>
    <col min="4" max="4" width="16.421875" style="85" customWidth="1"/>
    <col min="5" max="5" width="16.421875" style="87" customWidth="1"/>
    <col min="6" max="6" width="16.00390625" style="83" customWidth="1"/>
    <col min="7" max="7" width="22.57421875" style="88" customWidth="1"/>
    <col min="8" max="8" width="13.57421875" style="83" customWidth="1"/>
    <col min="9" max="9" width="36.140625" style="83" customWidth="1"/>
    <col min="10" max="10" width="20.00390625" style="83" customWidth="1"/>
    <col min="11" max="13" width="33.28125" style="83" customWidth="1"/>
    <col min="14" max="14" width="13.421875" style="83" customWidth="1"/>
    <col min="15" max="15" width="13.8515625" style="83" customWidth="1"/>
    <col min="16" max="16" width="11.00390625" style="83" customWidth="1"/>
    <col min="17" max="17" width="11.57421875" style="89" customWidth="1"/>
    <col min="18" max="18" width="13.28125" style="89" customWidth="1"/>
    <col min="19" max="20" width="11.00390625" style="89" customWidth="1"/>
    <col min="21" max="21" width="19.00390625" style="89" customWidth="1"/>
    <col min="22" max="22" width="13.8515625" style="89" customWidth="1"/>
    <col min="23" max="23" width="16.00390625" style="89" customWidth="1"/>
    <col min="24" max="24" width="11.28125" style="89" customWidth="1"/>
    <col min="25" max="25" width="11.00390625" style="89" customWidth="1"/>
    <col min="26" max="26" width="18.140625" style="89" customWidth="1"/>
  </cols>
  <sheetData>
    <row r="2" ht="12.75">
      <c r="E2" s="83"/>
    </row>
    <row r="3" ht="12.75">
      <c r="E3" s="83"/>
    </row>
    <row r="4" ht="12.75">
      <c r="E4" s="83"/>
    </row>
    <row r="5" ht="12.75">
      <c r="E5" s="83"/>
    </row>
    <row r="6" ht="12.75">
      <c r="E6" s="83"/>
    </row>
    <row r="7" spans="1:6" ht="12.75">
      <c r="A7" s="347" t="s">
        <v>210</v>
      </c>
      <c r="B7" s="347"/>
      <c r="C7" s="347"/>
      <c r="D7" s="347"/>
      <c r="E7" s="347"/>
      <c r="F7" s="86"/>
    </row>
    <row r="8" spans="1:26" ht="62.25" customHeight="1">
      <c r="A8" s="332" t="s">
        <v>58</v>
      </c>
      <c r="B8" s="332" t="s">
        <v>59</v>
      </c>
      <c r="C8" s="332" t="s">
        <v>60</v>
      </c>
      <c r="D8" s="332" t="s">
        <v>61</v>
      </c>
      <c r="E8" s="332" t="s">
        <v>62</v>
      </c>
      <c r="F8" s="332" t="s">
        <v>63</v>
      </c>
      <c r="G8" s="340" t="s">
        <v>78</v>
      </c>
      <c r="H8" s="332" t="s">
        <v>79</v>
      </c>
      <c r="I8" s="332" t="s">
        <v>15</v>
      </c>
      <c r="J8" s="332" t="s">
        <v>16</v>
      </c>
      <c r="K8" s="333" t="s">
        <v>64</v>
      </c>
      <c r="L8" s="333"/>
      <c r="M8" s="333"/>
      <c r="N8" s="332" t="s">
        <v>822</v>
      </c>
      <c r="O8" s="332" t="s">
        <v>80</v>
      </c>
      <c r="P8" s="332"/>
      <c r="Q8" s="332"/>
      <c r="R8" s="332"/>
      <c r="S8" s="332"/>
      <c r="T8" s="332"/>
      <c r="U8" s="339" t="s">
        <v>65</v>
      </c>
      <c r="V8" s="339" t="s">
        <v>66</v>
      </c>
      <c r="W8" s="339" t="s">
        <v>67</v>
      </c>
      <c r="X8" s="339" t="s">
        <v>68</v>
      </c>
      <c r="Y8" s="339" t="s">
        <v>388</v>
      </c>
      <c r="Z8" s="339" t="s">
        <v>389</v>
      </c>
    </row>
    <row r="9" spans="1:26" ht="62.25" customHeight="1">
      <c r="A9" s="332"/>
      <c r="B9" s="332"/>
      <c r="C9" s="332"/>
      <c r="D9" s="332"/>
      <c r="E9" s="332"/>
      <c r="F9" s="332"/>
      <c r="G9" s="340"/>
      <c r="H9" s="332"/>
      <c r="I9" s="332"/>
      <c r="J9" s="332"/>
      <c r="K9" s="91" t="s">
        <v>69</v>
      </c>
      <c r="L9" s="91" t="s">
        <v>70</v>
      </c>
      <c r="M9" s="91" t="s">
        <v>71</v>
      </c>
      <c r="N9" s="332"/>
      <c r="O9" s="90" t="s">
        <v>72</v>
      </c>
      <c r="P9" s="90" t="s">
        <v>73</v>
      </c>
      <c r="Q9" s="90" t="s">
        <v>74</v>
      </c>
      <c r="R9" s="90" t="s">
        <v>75</v>
      </c>
      <c r="S9" s="90" t="s">
        <v>76</v>
      </c>
      <c r="T9" s="90" t="s">
        <v>77</v>
      </c>
      <c r="U9" s="339"/>
      <c r="V9" s="339"/>
      <c r="W9" s="339"/>
      <c r="X9" s="339"/>
      <c r="Y9" s="339"/>
      <c r="Z9" s="339"/>
    </row>
    <row r="10" spans="1:26" ht="13.5" customHeight="1">
      <c r="A10" s="331" t="s">
        <v>128</v>
      </c>
      <c r="B10" s="331"/>
      <c r="C10" s="331"/>
      <c r="D10" s="331"/>
      <c r="E10" s="331"/>
      <c r="F10" s="93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s="12" customFormat="1" ht="78.75">
      <c r="A11" s="96">
        <v>1</v>
      </c>
      <c r="B11" s="97" t="s">
        <v>129</v>
      </c>
      <c r="C11" s="96" t="s">
        <v>130</v>
      </c>
      <c r="D11" s="96" t="s">
        <v>211</v>
      </c>
      <c r="E11" s="98"/>
      <c r="F11" s="96" t="s">
        <v>214</v>
      </c>
      <c r="G11" s="307">
        <v>1845000</v>
      </c>
      <c r="H11" s="99" t="s">
        <v>932</v>
      </c>
      <c r="I11" s="100" t="s">
        <v>228</v>
      </c>
      <c r="J11" s="101" t="s">
        <v>239</v>
      </c>
      <c r="K11" s="96" t="s">
        <v>284</v>
      </c>
      <c r="L11" s="96" t="s">
        <v>285</v>
      </c>
      <c r="M11" s="96" t="s">
        <v>286</v>
      </c>
      <c r="N11" s="102"/>
      <c r="O11" s="96" t="s">
        <v>424</v>
      </c>
      <c r="P11" s="96" t="s">
        <v>424</v>
      </c>
      <c r="Q11" s="96" t="s">
        <v>424</v>
      </c>
      <c r="R11" s="96" t="s">
        <v>425</v>
      </c>
      <c r="S11" s="96" t="s">
        <v>234</v>
      </c>
      <c r="T11" s="103" t="s">
        <v>424</v>
      </c>
      <c r="U11" s="103">
        <v>469.68</v>
      </c>
      <c r="V11" s="103">
        <v>3</v>
      </c>
      <c r="W11" s="103" t="s">
        <v>448</v>
      </c>
      <c r="X11" s="103" t="s">
        <v>452</v>
      </c>
      <c r="Y11" s="96" t="s">
        <v>390</v>
      </c>
      <c r="Z11" s="96" t="s">
        <v>214</v>
      </c>
    </row>
    <row r="12" spans="1:26" s="12" customFormat="1" ht="78.75">
      <c r="A12" s="104">
        <v>2</v>
      </c>
      <c r="B12" s="105" t="s">
        <v>131</v>
      </c>
      <c r="C12" s="104" t="s">
        <v>132</v>
      </c>
      <c r="D12" s="104" t="s">
        <v>211</v>
      </c>
      <c r="E12" s="98"/>
      <c r="F12" s="96" t="s">
        <v>214</v>
      </c>
      <c r="G12" s="307">
        <v>947000</v>
      </c>
      <c r="H12" s="99" t="s">
        <v>932</v>
      </c>
      <c r="I12" s="100" t="s">
        <v>229</v>
      </c>
      <c r="J12" s="107" t="s">
        <v>240</v>
      </c>
      <c r="K12" s="104" t="s">
        <v>287</v>
      </c>
      <c r="L12" s="104" t="s">
        <v>288</v>
      </c>
      <c r="M12" s="104" t="s">
        <v>289</v>
      </c>
      <c r="N12" s="102"/>
      <c r="O12" s="104" t="s">
        <v>424</v>
      </c>
      <c r="P12" s="104" t="s">
        <v>424</v>
      </c>
      <c r="Q12" s="104" t="s">
        <v>424</v>
      </c>
      <c r="R12" s="104" t="s">
        <v>426</v>
      </c>
      <c r="S12" s="104" t="s">
        <v>234</v>
      </c>
      <c r="T12" s="108" t="s">
        <v>424</v>
      </c>
      <c r="U12" s="108">
        <v>220.51</v>
      </c>
      <c r="V12" s="108">
        <v>1</v>
      </c>
      <c r="W12" s="108" t="s">
        <v>211</v>
      </c>
      <c r="X12" s="108" t="s">
        <v>213</v>
      </c>
      <c r="Y12" s="104" t="s">
        <v>391</v>
      </c>
      <c r="Z12" s="96" t="s">
        <v>214</v>
      </c>
    </row>
    <row r="13" spans="1:26" s="12" customFormat="1" ht="38.25" customHeight="1">
      <c r="A13" s="96">
        <v>3</v>
      </c>
      <c r="B13" s="105" t="s">
        <v>131</v>
      </c>
      <c r="C13" s="109" t="s">
        <v>131</v>
      </c>
      <c r="D13" s="104" t="s">
        <v>211</v>
      </c>
      <c r="E13" s="98"/>
      <c r="F13" s="96" t="s">
        <v>214</v>
      </c>
      <c r="G13" s="110">
        <v>7475</v>
      </c>
      <c r="H13" s="99" t="s">
        <v>453</v>
      </c>
      <c r="I13" s="100" t="s">
        <v>229</v>
      </c>
      <c r="J13" s="111" t="s">
        <v>241</v>
      </c>
      <c r="K13" s="104" t="s">
        <v>215</v>
      </c>
      <c r="L13" s="104" t="s">
        <v>215</v>
      </c>
      <c r="M13" s="104" t="s">
        <v>215</v>
      </c>
      <c r="N13" s="102"/>
      <c r="O13" s="104" t="s">
        <v>424</v>
      </c>
      <c r="P13" s="104" t="s">
        <v>424</v>
      </c>
      <c r="Q13" s="104" t="s">
        <v>424</v>
      </c>
      <c r="R13" s="104" t="s">
        <v>424</v>
      </c>
      <c r="S13" s="104" t="s">
        <v>427</v>
      </c>
      <c r="T13" s="108" t="s">
        <v>424</v>
      </c>
      <c r="U13" s="108" t="s">
        <v>214</v>
      </c>
      <c r="V13" s="108">
        <v>1</v>
      </c>
      <c r="W13" s="108" t="s">
        <v>214</v>
      </c>
      <c r="X13" s="108" t="s">
        <v>213</v>
      </c>
      <c r="Y13" s="104" t="s">
        <v>215</v>
      </c>
      <c r="Z13" s="96" t="s">
        <v>214</v>
      </c>
    </row>
    <row r="14" spans="1:26" s="12" customFormat="1" ht="38.25" customHeight="1">
      <c r="A14" s="104">
        <v>4</v>
      </c>
      <c r="B14" s="112" t="s">
        <v>131</v>
      </c>
      <c r="C14" s="104" t="s">
        <v>132</v>
      </c>
      <c r="D14" s="104" t="s">
        <v>211</v>
      </c>
      <c r="E14" s="98"/>
      <c r="F14" s="96" t="s">
        <v>214</v>
      </c>
      <c r="G14" s="307">
        <v>3041000</v>
      </c>
      <c r="H14" s="99" t="s">
        <v>932</v>
      </c>
      <c r="I14" s="100" t="s">
        <v>230</v>
      </c>
      <c r="J14" s="111" t="s">
        <v>242</v>
      </c>
      <c r="K14" s="104" t="s">
        <v>290</v>
      </c>
      <c r="L14" s="104" t="s">
        <v>291</v>
      </c>
      <c r="M14" s="104" t="s">
        <v>289</v>
      </c>
      <c r="N14" s="102"/>
      <c r="O14" s="104" t="s">
        <v>424</v>
      </c>
      <c r="P14" s="104" t="s">
        <v>424</v>
      </c>
      <c r="Q14" s="104" t="s">
        <v>424</v>
      </c>
      <c r="R14" s="104" t="s">
        <v>424</v>
      </c>
      <c r="S14" s="104" t="s">
        <v>234</v>
      </c>
      <c r="T14" s="108" t="s">
        <v>424</v>
      </c>
      <c r="U14" s="108">
        <v>688.75</v>
      </c>
      <c r="V14" s="108">
        <v>1</v>
      </c>
      <c r="W14" s="108" t="s">
        <v>213</v>
      </c>
      <c r="X14" s="108" t="s">
        <v>213</v>
      </c>
      <c r="Y14" s="104" t="s">
        <v>392</v>
      </c>
      <c r="Z14" s="96" t="s">
        <v>214</v>
      </c>
    </row>
    <row r="15" spans="1:26" s="12" customFormat="1" ht="66">
      <c r="A15" s="96">
        <v>5</v>
      </c>
      <c r="B15" s="97" t="s">
        <v>133</v>
      </c>
      <c r="C15" s="104" t="s">
        <v>134</v>
      </c>
      <c r="D15" s="104" t="s">
        <v>211</v>
      </c>
      <c r="E15" s="98"/>
      <c r="F15" s="96" t="s">
        <v>214</v>
      </c>
      <c r="G15" s="308">
        <v>992000</v>
      </c>
      <c r="H15" s="99" t="s">
        <v>932</v>
      </c>
      <c r="I15" s="104"/>
      <c r="J15" s="101" t="s">
        <v>243</v>
      </c>
      <c r="K15" s="104" t="s">
        <v>292</v>
      </c>
      <c r="L15" s="104" t="s">
        <v>293</v>
      </c>
      <c r="M15" s="104" t="s">
        <v>294</v>
      </c>
      <c r="N15" s="102"/>
      <c r="O15" s="104" t="s">
        <v>424</v>
      </c>
      <c r="P15" s="104" t="s">
        <v>424</v>
      </c>
      <c r="Q15" s="104" t="s">
        <v>424</v>
      </c>
      <c r="R15" s="104" t="s">
        <v>424</v>
      </c>
      <c r="S15" s="104" t="s">
        <v>428</v>
      </c>
      <c r="T15" s="108" t="s">
        <v>424</v>
      </c>
      <c r="U15" s="108">
        <v>231.3</v>
      </c>
      <c r="V15" s="108">
        <v>2</v>
      </c>
      <c r="W15" s="108" t="s">
        <v>213</v>
      </c>
      <c r="X15" s="108" t="s">
        <v>213</v>
      </c>
      <c r="Y15" s="104" t="s">
        <v>393</v>
      </c>
      <c r="Z15" s="96" t="s">
        <v>214</v>
      </c>
    </row>
    <row r="16" spans="1:26" s="12" customFormat="1" ht="38.25" customHeight="1">
      <c r="A16" s="104">
        <v>6</v>
      </c>
      <c r="B16" s="97" t="s">
        <v>133</v>
      </c>
      <c r="C16" s="104" t="s">
        <v>135</v>
      </c>
      <c r="D16" s="104" t="s">
        <v>211</v>
      </c>
      <c r="E16" s="98"/>
      <c r="F16" s="96" t="s">
        <v>214</v>
      </c>
      <c r="G16" s="308">
        <v>1318000</v>
      </c>
      <c r="H16" s="99" t="s">
        <v>932</v>
      </c>
      <c r="I16" s="104"/>
      <c r="J16" s="101" t="s">
        <v>244</v>
      </c>
      <c r="K16" s="104" t="s">
        <v>295</v>
      </c>
      <c r="L16" s="104" t="s">
        <v>296</v>
      </c>
      <c r="M16" s="104" t="s">
        <v>297</v>
      </c>
      <c r="N16" s="102"/>
      <c r="O16" s="104" t="s">
        <v>426</v>
      </c>
      <c r="P16" s="104" t="s">
        <v>424</v>
      </c>
      <c r="Q16" s="104" t="s">
        <v>424</v>
      </c>
      <c r="R16" s="104" t="s">
        <v>424</v>
      </c>
      <c r="S16" s="104" t="s">
        <v>234</v>
      </c>
      <c r="T16" s="108" t="s">
        <v>424</v>
      </c>
      <c r="U16" s="108">
        <v>307.4</v>
      </c>
      <c r="V16" s="108">
        <v>2</v>
      </c>
      <c r="W16" s="108" t="s">
        <v>213</v>
      </c>
      <c r="X16" s="108" t="s">
        <v>213</v>
      </c>
      <c r="Y16" s="104" t="s">
        <v>394</v>
      </c>
      <c r="Z16" s="96" t="s">
        <v>214</v>
      </c>
    </row>
    <row r="17" spans="1:26" s="12" customFormat="1" ht="25.5" customHeight="1">
      <c r="A17" s="96">
        <v>7</v>
      </c>
      <c r="B17" s="97" t="s">
        <v>133</v>
      </c>
      <c r="C17" s="104" t="s">
        <v>136</v>
      </c>
      <c r="D17" s="104" t="s">
        <v>211</v>
      </c>
      <c r="E17" s="98"/>
      <c r="F17" s="96" t="s">
        <v>214</v>
      </c>
      <c r="G17" s="308">
        <v>1410000</v>
      </c>
      <c r="H17" s="99" t="s">
        <v>932</v>
      </c>
      <c r="I17" s="104"/>
      <c r="J17" s="114" t="s">
        <v>245</v>
      </c>
      <c r="K17" s="104" t="s">
        <v>298</v>
      </c>
      <c r="L17" s="104" t="s">
        <v>293</v>
      </c>
      <c r="M17" s="104" t="s">
        <v>299</v>
      </c>
      <c r="N17" s="102"/>
      <c r="O17" s="104" t="s">
        <v>424</v>
      </c>
      <c r="P17" s="104" t="s">
        <v>424</v>
      </c>
      <c r="Q17" s="104" t="s">
        <v>424</v>
      </c>
      <c r="R17" s="104" t="s">
        <v>424</v>
      </c>
      <c r="S17" s="104" t="s">
        <v>234</v>
      </c>
      <c r="T17" s="108" t="s">
        <v>424</v>
      </c>
      <c r="U17" s="108">
        <v>328.9</v>
      </c>
      <c r="V17" s="108">
        <v>1</v>
      </c>
      <c r="W17" s="108" t="s">
        <v>211</v>
      </c>
      <c r="X17" s="108" t="s">
        <v>213</v>
      </c>
      <c r="Y17" s="104" t="s">
        <v>395</v>
      </c>
      <c r="Z17" s="96" t="s">
        <v>214</v>
      </c>
    </row>
    <row r="18" spans="1:26" s="12" customFormat="1" ht="92.25">
      <c r="A18" s="104">
        <v>8</v>
      </c>
      <c r="B18" s="115" t="s">
        <v>133</v>
      </c>
      <c r="C18" s="104" t="s">
        <v>137</v>
      </c>
      <c r="D18" s="104" t="s">
        <v>211</v>
      </c>
      <c r="E18" s="98"/>
      <c r="F18" s="96" t="s">
        <v>214</v>
      </c>
      <c r="G18" s="308">
        <v>580000</v>
      </c>
      <c r="H18" s="99" t="s">
        <v>932</v>
      </c>
      <c r="I18" s="104"/>
      <c r="J18" s="116" t="s">
        <v>246</v>
      </c>
      <c r="K18" s="104" t="s">
        <v>300</v>
      </c>
      <c r="L18" s="104" t="s">
        <v>301</v>
      </c>
      <c r="M18" s="104" t="s">
        <v>302</v>
      </c>
      <c r="N18" s="102"/>
      <c r="O18" s="104" t="s">
        <v>429</v>
      </c>
      <c r="P18" s="104" t="s">
        <v>424</v>
      </c>
      <c r="Q18" s="104" t="s">
        <v>424</v>
      </c>
      <c r="R18" s="104" t="s">
        <v>424</v>
      </c>
      <c r="S18" s="104" t="s">
        <v>234</v>
      </c>
      <c r="T18" s="108" t="s">
        <v>424</v>
      </c>
      <c r="U18" s="108">
        <v>135.4</v>
      </c>
      <c r="V18" s="108">
        <v>1</v>
      </c>
      <c r="W18" s="108" t="s">
        <v>211</v>
      </c>
      <c r="X18" s="108" t="s">
        <v>213</v>
      </c>
      <c r="Y18" s="104" t="s">
        <v>396</v>
      </c>
      <c r="Z18" s="96" t="s">
        <v>214</v>
      </c>
    </row>
    <row r="19" spans="1:26" s="12" customFormat="1" ht="63.75" customHeight="1">
      <c r="A19" s="104">
        <v>10</v>
      </c>
      <c r="B19" s="117" t="s">
        <v>760</v>
      </c>
      <c r="C19" s="104" t="s">
        <v>139</v>
      </c>
      <c r="D19" s="104" t="s">
        <v>211</v>
      </c>
      <c r="E19" s="98"/>
      <c r="F19" s="96" t="s">
        <v>214</v>
      </c>
      <c r="G19" s="308">
        <v>644000</v>
      </c>
      <c r="H19" s="99" t="s">
        <v>932</v>
      </c>
      <c r="I19" s="104"/>
      <c r="J19" s="116" t="s">
        <v>247</v>
      </c>
      <c r="K19" s="104" t="s">
        <v>303</v>
      </c>
      <c r="L19" s="104" t="s">
        <v>304</v>
      </c>
      <c r="M19" s="104" t="s">
        <v>305</v>
      </c>
      <c r="N19" s="102"/>
      <c r="O19" s="104" t="s">
        <v>424</v>
      </c>
      <c r="P19" s="104" t="s">
        <v>430</v>
      </c>
      <c r="Q19" s="104" t="s">
        <v>424</v>
      </c>
      <c r="R19" s="104" t="s">
        <v>430</v>
      </c>
      <c r="S19" s="104" t="s">
        <v>431</v>
      </c>
      <c r="T19" s="108" t="s">
        <v>432</v>
      </c>
      <c r="U19" s="108">
        <v>150.11</v>
      </c>
      <c r="V19" s="108">
        <v>1</v>
      </c>
      <c r="W19" s="108" t="s">
        <v>213</v>
      </c>
      <c r="X19" s="108" t="s">
        <v>213</v>
      </c>
      <c r="Y19" s="104" t="s">
        <v>397</v>
      </c>
      <c r="Z19" s="96" t="s">
        <v>214</v>
      </c>
    </row>
    <row r="20" spans="1:26" s="12" customFormat="1" ht="51" customHeight="1">
      <c r="A20" s="96">
        <v>11</v>
      </c>
      <c r="B20" s="97" t="s">
        <v>133</v>
      </c>
      <c r="C20" s="104" t="s">
        <v>140</v>
      </c>
      <c r="D20" s="104" t="s">
        <v>211</v>
      </c>
      <c r="E20" s="98"/>
      <c r="F20" s="96" t="s">
        <v>214</v>
      </c>
      <c r="G20" s="308">
        <v>1164000</v>
      </c>
      <c r="H20" s="99" t="s">
        <v>932</v>
      </c>
      <c r="I20" s="104"/>
      <c r="J20" s="116" t="s">
        <v>248</v>
      </c>
      <c r="K20" s="104" t="s">
        <v>306</v>
      </c>
      <c r="L20" s="104" t="s">
        <v>307</v>
      </c>
      <c r="M20" s="104" t="s">
        <v>308</v>
      </c>
      <c r="N20" s="102"/>
      <c r="O20" s="104" t="s">
        <v>424</v>
      </c>
      <c r="P20" s="104" t="s">
        <v>424</v>
      </c>
      <c r="Q20" s="104" t="s">
        <v>429</v>
      </c>
      <c r="R20" s="104" t="s">
        <v>429</v>
      </c>
      <c r="S20" s="104" t="s">
        <v>234</v>
      </c>
      <c r="T20" s="108" t="s">
        <v>432</v>
      </c>
      <c r="U20" s="108">
        <v>271.44</v>
      </c>
      <c r="V20" s="108">
        <v>2</v>
      </c>
      <c r="W20" s="108" t="s">
        <v>213</v>
      </c>
      <c r="X20" s="108" t="s">
        <v>213</v>
      </c>
      <c r="Y20" s="104" t="s">
        <v>398</v>
      </c>
      <c r="Z20" s="96" t="s">
        <v>214</v>
      </c>
    </row>
    <row r="21" spans="1:26" s="12" customFormat="1" ht="63.75" customHeight="1">
      <c r="A21" s="104">
        <v>12</v>
      </c>
      <c r="B21" s="115" t="s">
        <v>141</v>
      </c>
      <c r="C21" s="104" t="s">
        <v>142</v>
      </c>
      <c r="D21" s="104" t="s">
        <v>211</v>
      </c>
      <c r="E21" s="98"/>
      <c r="F21" s="96" t="s">
        <v>214</v>
      </c>
      <c r="G21" s="307">
        <v>1517000</v>
      </c>
      <c r="H21" s="99" t="s">
        <v>932</v>
      </c>
      <c r="I21" s="100" t="s">
        <v>231</v>
      </c>
      <c r="J21" s="116" t="s">
        <v>249</v>
      </c>
      <c r="K21" s="104" t="s">
        <v>309</v>
      </c>
      <c r="L21" s="104" t="s">
        <v>310</v>
      </c>
      <c r="M21" s="104" t="s">
        <v>311</v>
      </c>
      <c r="N21" s="102"/>
      <c r="O21" s="104" t="s">
        <v>424</v>
      </c>
      <c r="P21" s="104" t="s">
        <v>424</v>
      </c>
      <c r="Q21" s="104" t="s">
        <v>424</v>
      </c>
      <c r="R21" s="104" t="s">
        <v>424</v>
      </c>
      <c r="S21" s="104" t="s">
        <v>234</v>
      </c>
      <c r="T21" s="108" t="s">
        <v>432</v>
      </c>
      <c r="U21" s="108">
        <v>352.04</v>
      </c>
      <c r="V21" s="108" t="s">
        <v>449</v>
      </c>
      <c r="W21" s="108" t="s">
        <v>213</v>
      </c>
      <c r="X21" s="108" t="s">
        <v>213</v>
      </c>
      <c r="Y21" s="104" t="s">
        <v>399</v>
      </c>
      <c r="Z21" s="96" t="s">
        <v>214</v>
      </c>
    </row>
    <row r="22" spans="1:26" s="12" customFormat="1" ht="63.75" customHeight="1">
      <c r="A22" s="96">
        <v>13</v>
      </c>
      <c r="B22" s="115" t="s">
        <v>141</v>
      </c>
      <c r="C22" s="104" t="s">
        <v>143</v>
      </c>
      <c r="D22" s="104" t="s">
        <v>211</v>
      </c>
      <c r="E22" s="98"/>
      <c r="F22" s="96" t="s">
        <v>214</v>
      </c>
      <c r="G22" s="307">
        <v>361000</v>
      </c>
      <c r="H22" s="99" t="s">
        <v>932</v>
      </c>
      <c r="I22" s="100" t="s">
        <v>230</v>
      </c>
      <c r="J22" s="116" t="s">
        <v>240</v>
      </c>
      <c r="K22" s="104" t="s">
        <v>312</v>
      </c>
      <c r="L22" s="104" t="s">
        <v>313</v>
      </c>
      <c r="M22" s="104" t="s">
        <v>314</v>
      </c>
      <c r="N22" s="102"/>
      <c r="O22" s="104" t="s">
        <v>424</v>
      </c>
      <c r="P22" s="104" t="s">
        <v>424</v>
      </c>
      <c r="Q22" s="104" t="s">
        <v>424</v>
      </c>
      <c r="R22" s="104" t="s">
        <v>424</v>
      </c>
      <c r="S22" s="104" t="s">
        <v>234</v>
      </c>
      <c r="T22" s="108" t="s">
        <v>432</v>
      </c>
      <c r="U22" s="118">
        <v>83.9</v>
      </c>
      <c r="V22" s="108" t="s">
        <v>450</v>
      </c>
      <c r="W22" s="108" t="s">
        <v>213</v>
      </c>
      <c r="X22" s="108" t="s">
        <v>213</v>
      </c>
      <c r="Y22" s="104" t="s">
        <v>400</v>
      </c>
      <c r="Z22" s="96" t="s">
        <v>214</v>
      </c>
    </row>
    <row r="23" spans="1:26" s="12" customFormat="1" ht="38.25" customHeight="1">
      <c r="A23" s="104">
        <v>14</v>
      </c>
      <c r="B23" s="115" t="s">
        <v>141</v>
      </c>
      <c r="C23" s="104" t="s">
        <v>144</v>
      </c>
      <c r="D23" s="104" t="s">
        <v>211</v>
      </c>
      <c r="E23" s="98"/>
      <c r="F23" s="96" t="s">
        <v>214</v>
      </c>
      <c r="G23" s="307">
        <v>1159000</v>
      </c>
      <c r="H23" s="99" t="s">
        <v>932</v>
      </c>
      <c r="I23" s="100" t="s">
        <v>232</v>
      </c>
      <c r="J23" s="116" t="s">
        <v>250</v>
      </c>
      <c r="K23" s="104" t="s">
        <v>315</v>
      </c>
      <c r="L23" s="104" t="s">
        <v>316</v>
      </c>
      <c r="M23" s="104" t="s">
        <v>317</v>
      </c>
      <c r="N23" s="102"/>
      <c r="O23" s="104" t="s">
        <v>424</v>
      </c>
      <c r="P23" s="104" t="s">
        <v>424</v>
      </c>
      <c r="Q23" s="104" t="s">
        <v>424</v>
      </c>
      <c r="R23" s="104" t="s">
        <v>424</v>
      </c>
      <c r="S23" s="104" t="s">
        <v>234</v>
      </c>
      <c r="T23" s="108" t="s">
        <v>432</v>
      </c>
      <c r="U23" s="108">
        <v>269.01</v>
      </c>
      <c r="V23" s="108">
        <v>1</v>
      </c>
      <c r="W23" s="108" t="s">
        <v>213</v>
      </c>
      <c r="X23" s="108" t="s">
        <v>213</v>
      </c>
      <c r="Y23" s="104" t="s">
        <v>401</v>
      </c>
      <c r="Z23" s="96" t="s">
        <v>214</v>
      </c>
    </row>
    <row r="24" spans="1:26" s="12" customFormat="1" ht="51" customHeight="1">
      <c r="A24" s="96">
        <v>15</v>
      </c>
      <c r="B24" s="115" t="s">
        <v>145</v>
      </c>
      <c r="C24" s="104" t="s">
        <v>146</v>
      </c>
      <c r="D24" s="104" t="s">
        <v>211</v>
      </c>
      <c r="E24" s="98"/>
      <c r="F24" s="104">
        <v>2010</v>
      </c>
      <c r="G24" s="307">
        <v>1055000</v>
      </c>
      <c r="H24" s="99" t="s">
        <v>932</v>
      </c>
      <c r="I24" s="100" t="s">
        <v>231</v>
      </c>
      <c r="J24" s="116" t="s">
        <v>251</v>
      </c>
      <c r="K24" s="104" t="s">
        <v>318</v>
      </c>
      <c r="L24" s="104" t="s">
        <v>319</v>
      </c>
      <c r="M24" s="104" t="s">
        <v>320</v>
      </c>
      <c r="N24" s="102"/>
      <c r="O24" s="104" t="s">
        <v>424</v>
      </c>
      <c r="P24" s="104" t="s">
        <v>424</v>
      </c>
      <c r="Q24" s="104" t="s">
        <v>424</v>
      </c>
      <c r="R24" s="104" t="s">
        <v>424</v>
      </c>
      <c r="S24" s="104" t="s">
        <v>234</v>
      </c>
      <c r="T24" s="108" t="s">
        <v>432</v>
      </c>
      <c r="U24" s="108">
        <v>239.05</v>
      </c>
      <c r="V24" s="108">
        <v>1</v>
      </c>
      <c r="W24" s="108" t="s">
        <v>213</v>
      </c>
      <c r="X24" s="108" t="s">
        <v>213</v>
      </c>
      <c r="Y24" s="104" t="s">
        <v>397</v>
      </c>
      <c r="Z24" s="96" t="s">
        <v>214</v>
      </c>
    </row>
    <row r="25" spans="1:26" s="12" customFormat="1" ht="51" customHeight="1">
      <c r="A25" s="104">
        <v>16</v>
      </c>
      <c r="B25" s="115" t="s">
        <v>761</v>
      </c>
      <c r="C25" s="104" t="s">
        <v>147</v>
      </c>
      <c r="D25" s="104" t="s">
        <v>211</v>
      </c>
      <c r="E25" s="98"/>
      <c r="F25" s="104" t="s">
        <v>215</v>
      </c>
      <c r="G25" s="308">
        <v>264000</v>
      </c>
      <c r="H25" s="99" t="s">
        <v>932</v>
      </c>
      <c r="I25" s="104"/>
      <c r="J25" s="116" t="s">
        <v>252</v>
      </c>
      <c r="K25" s="104" t="s">
        <v>321</v>
      </c>
      <c r="L25" s="104" t="s">
        <v>322</v>
      </c>
      <c r="M25" s="104" t="s">
        <v>323</v>
      </c>
      <c r="N25" s="102"/>
      <c r="O25" s="104" t="s">
        <v>424</v>
      </c>
      <c r="P25" s="104" t="s">
        <v>424</v>
      </c>
      <c r="Q25" s="104" t="s">
        <v>424</v>
      </c>
      <c r="R25" s="104" t="s">
        <v>424</v>
      </c>
      <c r="S25" s="104" t="s">
        <v>234</v>
      </c>
      <c r="T25" s="108" t="s">
        <v>432</v>
      </c>
      <c r="U25" s="108">
        <v>59.85</v>
      </c>
      <c r="V25" s="108">
        <v>1</v>
      </c>
      <c r="W25" s="108" t="s">
        <v>213</v>
      </c>
      <c r="X25" s="108" t="s">
        <v>213</v>
      </c>
      <c r="Y25" s="104" t="s">
        <v>397</v>
      </c>
      <c r="Z25" s="96" t="s">
        <v>214</v>
      </c>
    </row>
    <row r="26" spans="1:26" s="12" customFormat="1" ht="22.5" customHeight="1">
      <c r="A26" s="96">
        <v>17</v>
      </c>
      <c r="B26" s="115" t="s">
        <v>148</v>
      </c>
      <c r="C26" s="107" t="s">
        <v>148</v>
      </c>
      <c r="D26" s="104" t="s">
        <v>211</v>
      </c>
      <c r="E26" s="98"/>
      <c r="F26" s="104" t="s">
        <v>215</v>
      </c>
      <c r="G26" s="106">
        <v>2030</v>
      </c>
      <c r="H26" s="99" t="s">
        <v>453</v>
      </c>
      <c r="I26" s="104"/>
      <c r="J26" s="116" t="s">
        <v>248</v>
      </c>
      <c r="K26" s="104" t="s">
        <v>215</v>
      </c>
      <c r="L26" s="104" t="s">
        <v>215</v>
      </c>
      <c r="M26" s="104" t="s">
        <v>215</v>
      </c>
      <c r="N26" s="102"/>
      <c r="O26" s="104" t="s">
        <v>429</v>
      </c>
      <c r="P26" s="104" t="s">
        <v>215</v>
      </c>
      <c r="Q26" s="104" t="s">
        <v>237</v>
      </c>
      <c r="R26" s="104" t="s">
        <v>429</v>
      </c>
      <c r="S26" s="104" t="s">
        <v>234</v>
      </c>
      <c r="T26" s="108" t="s">
        <v>215</v>
      </c>
      <c r="U26" s="108" t="s">
        <v>215</v>
      </c>
      <c r="V26" s="108">
        <v>1</v>
      </c>
      <c r="W26" s="108" t="s">
        <v>213</v>
      </c>
      <c r="X26" s="108" t="s">
        <v>213</v>
      </c>
      <c r="Y26" s="104" t="s">
        <v>402</v>
      </c>
      <c r="Z26" s="96" t="s">
        <v>214</v>
      </c>
    </row>
    <row r="27" spans="1:26" s="12" customFormat="1" ht="26.25">
      <c r="A27" s="104">
        <v>18</v>
      </c>
      <c r="B27" s="115" t="s">
        <v>762</v>
      </c>
      <c r="C27" s="107" t="s">
        <v>148</v>
      </c>
      <c r="D27" s="104" t="s">
        <v>211</v>
      </c>
      <c r="E27" s="98"/>
      <c r="F27" s="104" t="s">
        <v>215</v>
      </c>
      <c r="G27" s="106">
        <v>3973</v>
      </c>
      <c r="H27" s="99" t="s">
        <v>453</v>
      </c>
      <c r="I27" s="104"/>
      <c r="J27" s="116" t="s">
        <v>253</v>
      </c>
      <c r="K27" s="104" t="s">
        <v>215</v>
      </c>
      <c r="L27" s="104" t="s">
        <v>215</v>
      </c>
      <c r="M27" s="104" t="s">
        <v>215</v>
      </c>
      <c r="N27" s="102"/>
      <c r="O27" s="104" t="s">
        <v>429</v>
      </c>
      <c r="P27" s="104" t="s">
        <v>215</v>
      </c>
      <c r="Q27" s="104" t="s">
        <v>237</v>
      </c>
      <c r="R27" s="104" t="s">
        <v>429</v>
      </c>
      <c r="S27" s="104" t="s">
        <v>234</v>
      </c>
      <c r="T27" s="108" t="s">
        <v>215</v>
      </c>
      <c r="U27" s="108" t="s">
        <v>215</v>
      </c>
      <c r="V27" s="108">
        <v>1</v>
      </c>
      <c r="W27" s="108" t="s">
        <v>213</v>
      </c>
      <c r="X27" s="108" t="s">
        <v>213</v>
      </c>
      <c r="Y27" s="104" t="s">
        <v>215</v>
      </c>
      <c r="Z27" s="96" t="s">
        <v>214</v>
      </c>
    </row>
    <row r="28" spans="1:26" s="12" customFormat="1" ht="26.25">
      <c r="A28" s="96">
        <v>19</v>
      </c>
      <c r="B28" s="115" t="s">
        <v>148</v>
      </c>
      <c r="C28" s="107" t="s">
        <v>148</v>
      </c>
      <c r="D28" s="104" t="s">
        <v>211</v>
      </c>
      <c r="E28" s="98"/>
      <c r="F28" s="104" t="s">
        <v>215</v>
      </c>
      <c r="G28" s="106">
        <v>6295</v>
      </c>
      <c r="H28" s="99" t="s">
        <v>453</v>
      </c>
      <c r="I28" s="104"/>
      <c r="J28" s="116" t="s">
        <v>245</v>
      </c>
      <c r="K28" s="104" t="s">
        <v>215</v>
      </c>
      <c r="L28" s="104" t="s">
        <v>215</v>
      </c>
      <c r="M28" s="104" t="s">
        <v>215</v>
      </c>
      <c r="N28" s="102"/>
      <c r="O28" s="104" t="s">
        <v>429</v>
      </c>
      <c r="P28" s="104" t="s">
        <v>215</v>
      </c>
      <c r="Q28" s="104" t="s">
        <v>237</v>
      </c>
      <c r="R28" s="104" t="s">
        <v>429</v>
      </c>
      <c r="S28" s="104" t="s">
        <v>234</v>
      </c>
      <c r="T28" s="108" t="s">
        <v>215</v>
      </c>
      <c r="U28" s="108" t="s">
        <v>215</v>
      </c>
      <c r="V28" s="108">
        <v>1</v>
      </c>
      <c r="W28" s="108" t="s">
        <v>213</v>
      </c>
      <c r="X28" s="108" t="s">
        <v>213</v>
      </c>
      <c r="Y28" s="104" t="s">
        <v>215</v>
      </c>
      <c r="Z28" s="96" t="s">
        <v>214</v>
      </c>
    </row>
    <row r="29" spans="1:26" s="12" customFormat="1" ht="26.25">
      <c r="A29" s="104">
        <v>20</v>
      </c>
      <c r="B29" s="115" t="s">
        <v>149</v>
      </c>
      <c r="C29" s="107" t="s">
        <v>149</v>
      </c>
      <c r="D29" s="104" t="s">
        <v>211</v>
      </c>
      <c r="E29" s="98"/>
      <c r="F29" s="104" t="s">
        <v>215</v>
      </c>
      <c r="G29" s="106">
        <v>4370</v>
      </c>
      <c r="H29" s="99" t="s">
        <v>453</v>
      </c>
      <c r="I29" s="104"/>
      <c r="J29" s="116" t="s">
        <v>251</v>
      </c>
      <c r="K29" s="104" t="s">
        <v>215</v>
      </c>
      <c r="L29" s="104" t="s">
        <v>215</v>
      </c>
      <c r="M29" s="104" t="s">
        <v>215</v>
      </c>
      <c r="N29" s="102"/>
      <c r="O29" s="104" t="s">
        <v>429</v>
      </c>
      <c r="P29" s="104" t="s">
        <v>215</v>
      </c>
      <c r="Q29" s="104" t="s">
        <v>237</v>
      </c>
      <c r="R29" s="104" t="s">
        <v>429</v>
      </c>
      <c r="S29" s="104" t="s">
        <v>234</v>
      </c>
      <c r="T29" s="108" t="s">
        <v>215</v>
      </c>
      <c r="U29" s="108" t="s">
        <v>215</v>
      </c>
      <c r="V29" s="108">
        <v>1</v>
      </c>
      <c r="W29" s="108" t="s">
        <v>213</v>
      </c>
      <c r="X29" s="108" t="s">
        <v>213</v>
      </c>
      <c r="Y29" s="104" t="s">
        <v>237</v>
      </c>
      <c r="Z29" s="96" t="s">
        <v>214</v>
      </c>
    </row>
    <row r="30" spans="1:26" s="12" customFormat="1" ht="26.25">
      <c r="A30" s="104">
        <v>22</v>
      </c>
      <c r="B30" s="115" t="s">
        <v>150</v>
      </c>
      <c r="C30" s="107" t="s">
        <v>150</v>
      </c>
      <c r="D30" s="104" t="s">
        <v>211</v>
      </c>
      <c r="E30" s="98"/>
      <c r="F30" s="104" t="s">
        <v>215</v>
      </c>
      <c r="G30" s="106">
        <v>1500</v>
      </c>
      <c r="H30" s="99" t="s">
        <v>453</v>
      </c>
      <c r="I30" s="104"/>
      <c r="J30" s="116" t="s">
        <v>240</v>
      </c>
      <c r="K30" s="104" t="s">
        <v>215</v>
      </c>
      <c r="L30" s="104" t="s">
        <v>215</v>
      </c>
      <c r="M30" s="104" t="s">
        <v>215</v>
      </c>
      <c r="N30" s="102"/>
      <c r="O30" s="104" t="s">
        <v>429</v>
      </c>
      <c r="P30" s="104" t="s">
        <v>215</v>
      </c>
      <c r="Q30" s="104" t="s">
        <v>237</v>
      </c>
      <c r="R30" s="104" t="s">
        <v>429</v>
      </c>
      <c r="S30" s="104" t="s">
        <v>234</v>
      </c>
      <c r="T30" s="108" t="s">
        <v>215</v>
      </c>
      <c r="U30" s="108" t="s">
        <v>215</v>
      </c>
      <c r="V30" s="108">
        <v>1</v>
      </c>
      <c r="W30" s="108" t="s">
        <v>213</v>
      </c>
      <c r="X30" s="108" t="s">
        <v>213</v>
      </c>
      <c r="Y30" s="104" t="s">
        <v>215</v>
      </c>
      <c r="Z30" s="96" t="s">
        <v>214</v>
      </c>
    </row>
    <row r="31" spans="1:26" s="12" customFormat="1" ht="51" customHeight="1">
      <c r="A31" s="96">
        <v>23</v>
      </c>
      <c r="B31" s="115" t="s">
        <v>133</v>
      </c>
      <c r="C31" s="104" t="s">
        <v>151</v>
      </c>
      <c r="D31" s="104" t="s">
        <v>211</v>
      </c>
      <c r="E31" s="98"/>
      <c r="F31" s="104" t="s">
        <v>215</v>
      </c>
      <c r="G31" s="308">
        <v>790000</v>
      </c>
      <c r="H31" s="99" t="s">
        <v>932</v>
      </c>
      <c r="I31" s="104"/>
      <c r="J31" s="116" t="s">
        <v>254</v>
      </c>
      <c r="K31" s="104" t="s">
        <v>324</v>
      </c>
      <c r="L31" s="104" t="s">
        <v>304</v>
      </c>
      <c r="M31" s="104" t="s">
        <v>325</v>
      </c>
      <c r="N31" s="102"/>
      <c r="O31" s="104" t="s">
        <v>424</v>
      </c>
      <c r="P31" s="104" t="s">
        <v>424</v>
      </c>
      <c r="Q31" s="104" t="s">
        <v>424</v>
      </c>
      <c r="R31" s="104" t="s">
        <v>429</v>
      </c>
      <c r="S31" s="104" t="s">
        <v>234</v>
      </c>
      <c r="T31" s="108" t="s">
        <v>432</v>
      </c>
      <c r="U31" s="108">
        <v>184.38</v>
      </c>
      <c r="V31" s="108">
        <v>1</v>
      </c>
      <c r="W31" s="108" t="s">
        <v>213</v>
      </c>
      <c r="X31" s="108" t="s">
        <v>213</v>
      </c>
      <c r="Y31" s="104" t="s">
        <v>237</v>
      </c>
      <c r="Z31" s="96" t="s">
        <v>214</v>
      </c>
    </row>
    <row r="32" spans="1:26" s="12" customFormat="1" ht="38.25" customHeight="1">
      <c r="A32" s="104">
        <v>24</v>
      </c>
      <c r="B32" s="115" t="s">
        <v>133</v>
      </c>
      <c r="C32" s="104" t="s">
        <v>152</v>
      </c>
      <c r="D32" s="104" t="s">
        <v>211</v>
      </c>
      <c r="E32" s="98"/>
      <c r="F32" s="104" t="s">
        <v>215</v>
      </c>
      <c r="G32" s="308">
        <v>682000</v>
      </c>
      <c r="H32" s="99" t="s">
        <v>932</v>
      </c>
      <c r="I32" s="104"/>
      <c r="J32" s="116" t="s">
        <v>255</v>
      </c>
      <c r="K32" s="104" t="s">
        <v>326</v>
      </c>
      <c r="L32" s="104" t="s">
        <v>304</v>
      </c>
      <c r="M32" s="104" t="s">
        <v>327</v>
      </c>
      <c r="N32" s="102"/>
      <c r="O32" s="104" t="s">
        <v>424</v>
      </c>
      <c r="P32" s="104" t="s">
        <v>424</v>
      </c>
      <c r="Q32" s="104" t="s">
        <v>424</v>
      </c>
      <c r="R32" s="104" t="s">
        <v>424</v>
      </c>
      <c r="S32" s="104" t="s">
        <v>234</v>
      </c>
      <c r="T32" s="108"/>
      <c r="U32" s="108">
        <v>159.01</v>
      </c>
      <c r="V32" s="108">
        <v>1</v>
      </c>
      <c r="W32" s="108" t="s">
        <v>213</v>
      </c>
      <c r="X32" s="108" t="s">
        <v>213</v>
      </c>
      <c r="Y32" s="104" t="s">
        <v>403</v>
      </c>
      <c r="Z32" s="96" t="s">
        <v>214</v>
      </c>
    </row>
    <row r="33" spans="1:26" s="12" customFormat="1" ht="26.25">
      <c r="A33" s="96">
        <v>25</v>
      </c>
      <c r="B33" s="115" t="s">
        <v>153</v>
      </c>
      <c r="C33" s="107" t="s">
        <v>153</v>
      </c>
      <c r="D33" s="104" t="s">
        <v>211</v>
      </c>
      <c r="E33" s="98"/>
      <c r="F33" s="119" t="s">
        <v>216</v>
      </c>
      <c r="G33" s="106">
        <v>2645</v>
      </c>
      <c r="H33" s="99" t="s">
        <v>453</v>
      </c>
      <c r="I33" s="104"/>
      <c r="J33" s="116" t="s">
        <v>256</v>
      </c>
      <c r="K33" s="104"/>
      <c r="L33" s="104"/>
      <c r="M33" s="104"/>
      <c r="N33" s="102"/>
      <c r="O33" s="104"/>
      <c r="P33" s="104"/>
      <c r="Q33" s="104"/>
      <c r="R33" s="104"/>
      <c r="S33" s="104" t="s">
        <v>234</v>
      </c>
      <c r="T33" s="108"/>
      <c r="U33" s="108"/>
      <c r="V33" s="108"/>
      <c r="W33" s="108"/>
      <c r="X33" s="108" t="s">
        <v>213</v>
      </c>
      <c r="Y33" s="104"/>
      <c r="Z33" s="96" t="s">
        <v>214</v>
      </c>
    </row>
    <row r="34" spans="1:26" s="12" customFormat="1" ht="25.5" customHeight="1">
      <c r="A34" s="104">
        <v>26</v>
      </c>
      <c r="B34" s="115" t="s">
        <v>154</v>
      </c>
      <c r="C34" s="107" t="s">
        <v>154</v>
      </c>
      <c r="D34" s="104" t="s">
        <v>211</v>
      </c>
      <c r="E34" s="98"/>
      <c r="F34" s="119" t="s">
        <v>217</v>
      </c>
      <c r="G34" s="106">
        <v>6013</v>
      </c>
      <c r="H34" s="99" t="s">
        <v>453</v>
      </c>
      <c r="I34" s="104"/>
      <c r="J34" s="116" t="s">
        <v>240</v>
      </c>
      <c r="K34" s="104"/>
      <c r="L34" s="104"/>
      <c r="M34" s="104"/>
      <c r="N34" s="102"/>
      <c r="O34" s="104"/>
      <c r="P34" s="104"/>
      <c r="Q34" s="104"/>
      <c r="R34" s="104"/>
      <c r="S34" s="104" t="s">
        <v>234</v>
      </c>
      <c r="T34" s="108"/>
      <c r="U34" s="108"/>
      <c r="V34" s="108"/>
      <c r="W34" s="108"/>
      <c r="X34" s="108" t="s">
        <v>213</v>
      </c>
      <c r="Y34" s="104"/>
      <c r="Z34" s="96" t="s">
        <v>214</v>
      </c>
    </row>
    <row r="35" spans="1:26" s="12" customFormat="1" ht="26.25">
      <c r="A35" s="96">
        <v>27</v>
      </c>
      <c r="B35" s="120" t="s">
        <v>155</v>
      </c>
      <c r="C35" s="104" t="s">
        <v>155</v>
      </c>
      <c r="D35" s="104" t="s">
        <v>211</v>
      </c>
      <c r="E35" s="98"/>
      <c r="F35" s="119" t="s">
        <v>218</v>
      </c>
      <c r="G35" s="106">
        <v>25556</v>
      </c>
      <c r="H35" s="99" t="s">
        <v>453</v>
      </c>
      <c r="I35" s="104"/>
      <c r="J35" s="104" t="s">
        <v>256</v>
      </c>
      <c r="K35" s="104"/>
      <c r="L35" s="104"/>
      <c r="M35" s="104"/>
      <c r="N35" s="102"/>
      <c r="O35" s="104"/>
      <c r="P35" s="104"/>
      <c r="Q35" s="104"/>
      <c r="R35" s="104"/>
      <c r="S35" s="104" t="s">
        <v>234</v>
      </c>
      <c r="T35" s="108"/>
      <c r="U35" s="108"/>
      <c r="V35" s="108"/>
      <c r="W35" s="108"/>
      <c r="X35" s="108" t="s">
        <v>213</v>
      </c>
      <c r="Y35" s="104"/>
      <c r="Z35" s="96" t="s">
        <v>214</v>
      </c>
    </row>
    <row r="36" spans="1:26" s="12" customFormat="1" ht="38.25" customHeight="1">
      <c r="A36" s="104">
        <v>28</v>
      </c>
      <c r="B36" s="120" t="s">
        <v>156</v>
      </c>
      <c r="C36" s="104" t="s">
        <v>156</v>
      </c>
      <c r="D36" s="104" t="s">
        <v>211</v>
      </c>
      <c r="E36" s="98"/>
      <c r="F36" s="119" t="s">
        <v>219</v>
      </c>
      <c r="G36" s="113">
        <v>100000</v>
      </c>
      <c r="H36" s="99" t="s">
        <v>453</v>
      </c>
      <c r="I36" s="104"/>
      <c r="J36" s="121" t="s">
        <v>257</v>
      </c>
      <c r="K36" s="104"/>
      <c r="L36" s="104"/>
      <c r="M36" s="104"/>
      <c r="N36" s="102"/>
      <c r="O36" s="104"/>
      <c r="P36" s="104"/>
      <c r="Q36" s="104"/>
      <c r="R36" s="104"/>
      <c r="S36" s="104" t="s">
        <v>234</v>
      </c>
      <c r="T36" s="108"/>
      <c r="U36" s="108"/>
      <c r="V36" s="108"/>
      <c r="W36" s="108"/>
      <c r="X36" s="108" t="s">
        <v>213</v>
      </c>
      <c r="Y36" s="104"/>
      <c r="Z36" s="96" t="s">
        <v>214</v>
      </c>
    </row>
    <row r="37" spans="1:26" s="12" customFormat="1" ht="26.25">
      <c r="A37" s="96">
        <v>29</v>
      </c>
      <c r="B37" s="120" t="s">
        <v>157</v>
      </c>
      <c r="C37" s="104" t="s">
        <v>157</v>
      </c>
      <c r="D37" s="104" t="s">
        <v>212</v>
      </c>
      <c r="E37" s="98"/>
      <c r="F37" s="119" t="s">
        <v>219</v>
      </c>
      <c r="G37" s="113">
        <v>3646.54</v>
      </c>
      <c r="H37" s="99" t="s">
        <v>453</v>
      </c>
      <c r="I37" s="104"/>
      <c r="J37" s="121" t="s">
        <v>258</v>
      </c>
      <c r="K37" s="104"/>
      <c r="L37" s="104"/>
      <c r="M37" s="104"/>
      <c r="N37" s="102"/>
      <c r="O37" s="104"/>
      <c r="P37" s="104"/>
      <c r="Q37" s="104"/>
      <c r="R37" s="104"/>
      <c r="S37" s="104" t="s">
        <v>234</v>
      </c>
      <c r="T37" s="108"/>
      <c r="U37" s="108"/>
      <c r="V37" s="108"/>
      <c r="W37" s="108"/>
      <c r="X37" s="108"/>
      <c r="Y37" s="104"/>
      <c r="Z37" s="96" t="s">
        <v>214</v>
      </c>
    </row>
    <row r="38" spans="1:26" s="12" customFormat="1" ht="12.75">
      <c r="A38" s="104">
        <v>30</v>
      </c>
      <c r="B38" s="120" t="s">
        <v>157</v>
      </c>
      <c r="C38" s="104" t="s">
        <v>157</v>
      </c>
      <c r="D38" s="104" t="s">
        <v>211</v>
      </c>
      <c r="E38" s="98"/>
      <c r="F38" s="119" t="s">
        <v>219</v>
      </c>
      <c r="G38" s="113">
        <v>10883.56</v>
      </c>
      <c r="H38" s="99" t="s">
        <v>453</v>
      </c>
      <c r="I38" s="104"/>
      <c r="J38" s="104" t="s">
        <v>259</v>
      </c>
      <c r="K38" s="104"/>
      <c r="L38" s="104"/>
      <c r="M38" s="104"/>
      <c r="N38" s="102"/>
      <c r="O38" s="104"/>
      <c r="P38" s="104"/>
      <c r="Q38" s="104"/>
      <c r="R38" s="104"/>
      <c r="S38" s="104" t="s">
        <v>234</v>
      </c>
      <c r="T38" s="108"/>
      <c r="U38" s="108"/>
      <c r="V38" s="108"/>
      <c r="W38" s="108"/>
      <c r="X38" s="108"/>
      <c r="Y38" s="104"/>
      <c r="Z38" s="96" t="s">
        <v>214</v>
      </c>
    </row>
    <row r="39" spans="1:26" s="12" customFormat="1" ht="38.25" customHeight="1">
      <c r="A39" s="96">
        <v>31</v>
      </c>
      <c r="B39" s="120" t="s">
        <v>138</v>
      </c>
      <c r="C39" s="104" t="s">
        <v>158</v>
      </c>
      <c r="D39" s="104" t="s">
        <v>211</v>
      </c>
      <c r="E39" s="98"/>
      <c r="F39" s="119" t="s">
        <v>219</v>
      </c>
      <c r="G39" s="122">
        <v>216000</v>
      </c>
      <c r="H39" s="99" t="s">
        <v>763</v>
      </c>
      <c r="I39" s="104"/>
      <c r="J39" s="121" t="s">
        <v>260</v>
      </c>
      <c r="K39" s="104" t="s">
        <v>328</v>
      </c>
      <c r="L39" s="104" t="s">
        <v>329</v>
      </c>
      <c r="M39" s="104" t="s">
        <v>330</v>
      </c>
      <c r="N39" s="102"/>
      <c r="O39" s="104"/>
      <c r="P39" s="104"/>
      <c r="Q39" s="104"/>
      <c r="R39" s="104"/>
      <c r="S39" s="104" t="s">
        <v>234</v>
      </c>
      <c r="T39" s="108"/>
      <c r="U39" s="108"/>
      <c r="V39" s="108"/>
      <c r="W39" s="108"/>
      <c r="X39" s="108"/>
      <c r="Y39" s="104" t="s">
        <v>404</v>
      </c>
      <c r="Z39" s="96" t="s">
        <v>214</v>
      </c>
    </row>
    <row r="40" spans="1:26" s="12" customFormat="1" ht="25.5" customHeight="1">
      <c r="A40" s="104">
        <v>32</v>
      </c>
      <c r="B40" s="120" t="s">
        <v>159</v>
      </c>
      <c r="C40" s="104" t="s">
        <v>159</v>
      </c>
      <c r="D40" s="104" t="s">
        <v>211</v>
      </c>
      <c r="E40" s="98"/>
      <c r="F40" s="119" t="s">
        <v>220</v>
      </c>
      <c r="G40" s="123">
        <v>368065</v>
      </c>
      <c r="H40" s="99" t="s">
        <v>453</v>
      </c>
      <c r="I40" s="100" t="s">
        <v>233</v>
      </c>
      <c r="J40" s="121" t="s">
        <v>261</v>
      </c>
      <c r="K40" s="104"/>
      <c r="L40" s="104"/>
      <c r="M40" s="104"/>
      <c r="N40" s="102"/>
      <c r="O40" s="104" t="s">
        <v>424</v>
      </c>
      <c r="P40" s="104" t="s">
        <v>424</v>
      </c>
      <c r="Q40" s="104" t="s">
        <v>424</v>
      </c>
      <c r="R40" s="104" t="s">
        <v>424</v>
      </c>
      <c r="S40" s="104" t="s">
        <v>234</v>
      </c>
      <c r="T40" s="104" t="s">
        <v>234</v>
      </c>
      <c r="U40" s="108" t="s">
        <v>214</v>
      </c>
      <c r="V40" s="108">
        <v>1</v>
      </c>
      <c r="W40" s="108" t="s">
        <v>213</v>
      </c>
      <c r="X40" s="108" t="s">
        <v>234</v>
      </c>
      <c r="Y40" s="104"/>
      <c r="Z40" s="96" t="s">
        <v>214</v>
      </c>
    </row>
    <row r="41" spans="1:26" s="12" customFormat="1" ht="12.75">
      <c r="A41" s="96">
        <v>33</v>
      </c>
      <c r="B41" s="120" t="s">
        <v>160</v>
      </c>
      <c r="C41" s="104" t="s">
        <v>160</v>
      </c>
      <c r="D41" s="104" t="s">
        <v>211</v>
      </c>
      <c r="E41" s="98"/>
      <c r="F41" s="119" t="s">
        <v>221</v>
      </c>
      <c r="G41" s="106">
        <v>4135.8</v>
      </c>
      <c r="H41" s="99" t="s">
        <v>453</v>
      </c>
      <c r="I41" s="104" t="s">
        <v>234</v>
      </c>
      <c r="J41" s="121" t="s">
        <v>240</v>
      </c>
      <c r="K41" s="104" t="s">
        <v>215</v>
      </c>
      <c r="L41" s="104" t="s">
        <v>214</v>
      </c>
      <c r="M41" s="104" t="s">
        <v>214</v>
      </c>
      <c r="N41" s="102"/>
      <c r="O41" s="104" t="s">
        <v>424</v>
      </c>
      <c r="P41" s="104" t="s">
        <v>234</v>
      </c>
      <c r="Q41" s="104" t="s">
        <v>234</v>
      </c>
      <c r="R41" s="104" t="s">
        <v>234</v>
      </c>
      <c r="S41" s="104" t="s">
        <v>234</v>
      </c>
      <c r="T41" s="104" t="s">
        <v>234</v>
      </c>
      <c r="U41" s="108" t="s">
        <v>214</v>
      </c>
      <c r="V41" s="108">
        <v>1</v>
      </c>
      <c r="W41" s="108" t="s">
        <v>213</v>
      </c>
      <c r="X41" s="108" t="s">
        <v>234</v>
      </c>
      <c r="Y41" s="104" t="s">
        <v>214</v>
      </c>
      <c r="Z41" s="104" t="s">
        <v>234</v>
      </c>
    </row>
    <row r="42" spans="1:26" s="12" customFormat="1" ht="12.75">
      <c r="A42" s="104">
        <v>34</v>
      </c>
      <c r="B42" s="120" t="s">
        <v>160</v>
      </c>
      <c r="C42" s="104" t="s">
        <v>160</v>
      </c>
      <c r="D42" s="104" t="s">
        <v>211</v>
      </c>
      <c r="E42" s="98"/>
      <c r="F42" s="119" t="s">
        <v>222</v>
      </c>
      <c r="G42" s="106">
        <v>3000</v>
      </c>
      <c r="H42" s="99" t="s">
        <v>453</v>
      </c>
      <c r="I42" s="104" t="s">
        <v>234</v>
      </c>
      <c r="J42" s="121" t="s">
        <v>262</v>
      </c>
      <c r="K42" s="104" t="s">
        <v>215</v>
      </c>
      <c r="L42" s="104" t="s">
        <v>214</v>
      </c>
      <c r="M42" s="104" t="s">
        <v>214</v>
      </c>
      <c r="N42" s="102"/>
      <c r="O42" s="104" t="s">
        <v>424</v>
      </c>
      <c r="P42" s="104" t="s">
        <v>234</v>
      </c>
      <c r="Q42" s="104" t="s">
        <v>234</v>
      </c>
      <c r="R42" s="104" t="s">
        <v>234</v>
      </c>
      <c r="S42" s="104" t="s">
        <v>234</v>
      </c>
      <c r="T42" s="104" t="s">
        <v>234</v>
      </c>
      <c r="U42" s="108" t="s">
        <v>214</v>
      </c>
      <c r="V42" s="108">
        <v>1</v>
      </c>
      <c r="W42" s="108" t="s">
        <v>213</v>
      </c>
      <c r="X42" s="108" t="s">
        <v>234</v>
      </c>
      <c r="Y42" s="104" t="s">
        <v>214</v>
      </c>
      <c r="Z42" s="104" t="s">
        <v>234</v>
      </c>
    </row>
    <row r="43" spans="1:26" s="12" customFormat="1" ht="12.75">
      <c r="A43" s="96">
        <v>35</v>
      </c>
      <c r="B43" s="120" t="s">
        <v>160</v>
      </c>
      <c r="C43" s="104" t="s">
        <v>160</v>
      </c>
      <c r="D43" s="104" t="s">
        <v>211</v>
      </c>
      <c r="E43" s="98"/>
      <c r="F43" s="119" t="s">
        <v>223</v>
      </c>
      <c r="G43" s="106">
        <v>3757.6</v>
      </c>
      <c r="H43" s="99" t="s">
        <v>453</v>
      </c>
      <c r="I43" s="104" t="s">
        <v>234</v>
      </c>
      <c r="J43" s="121" t="s">
        <v>263</v>
      </c>
      <c r="K43" s="104" t="s">
        <v>215</v>
      </c>
      <c r="L43" s="104" t="s">
        <v>214</v>
      </c>
      <c r="M43" s="104" t="s">
        <v>214</v>
      </c>
      <c r="N43" s="102"/>
      <c r="O43" s="104" t="s">
        <v>424</v>
      </c>
      <c r="P43" s="104" t="s">
        <v>234</v>
      </c>
      <c r="Q43" s="104" t="s">
        <v>234</v>
      </c>
      <c r="R43" s="104" t="s">
        <v>234</v>
      </c>
      <c r="S43" s="104" t="s">
        <v>234</v>
      </c>
      <c r="T43" s="104" t="s">
        <v>234</v>
      </c>
      <c r="U43" s="108" t="s">
        <v>214</v>
      </c>
      <c r="V43" s="108">
        <v>1</v>
      </c>
      <c r="W43" s="108" t="s">
        <v>213</v>
      </c>
      <c r="X43" s="108" t="s">
        <v>234</v>
      </c>
      <c r="Y43" s="104" t="s">
        <v>214</v>
      </c>
      <c r="Z43" s="104" t="s">
        <v>234</v>
      </c>
    </row>
    <row r="44" spans="1:26" s="12" customFormat="1" ht="12.75">
      <c r="A44" s="104">
        <v>36</v>
      </c>
      <c r="B44" s="120" t="s">
        <v>160</v>
      </c>
      <c r="C44" s="104" t="s">
        <v>160</v>
      </c>
      <c r="D44" s="104" t="s">
        <v>211</v>
      </c>
      <c r="E44" s="98"/>
      <c r="F44" s="119" t="s">
        <v>224</v>
      </c>
      <c r="G44" s="106">
        <v>2000</v>
      </c>
      <c r="H44" s="99" t="s">
        <v>453</v>
      </c>
      <c r="I44" s="104" t="s">
        <v>234</v>
      </c>
      <c r="J44" s="121" t="s">
        <v>252</v>
      </c>
      <c r="K44" s="104" t="s">
        <v>215</v>
      </c>
      <c r="L44" s="104" t="s">
        <v>214</v>
      </c>
      <c r="M44" s="104" t="s">
        <v>214</v>
      </c>
      <c r="N44" s="102"/>
      <c r="O44" s="104" t="s">
        <v>424</v>
      </c>
      <c r="P44" s="104" t="s">
        <v>234</v>
      </c>
      <c r="Q44" s="104" t="s">
        <v>234</v>
      </c>
      <c r="R44" s="104" t="s">
        <v>234</v>
      </c>
      <c r="S44" s="104" t="s">
        <v>234</v>
      </c>
      <c r="T44" s="104" t="s">
        <v>234</v>
      </c>
      <c r="U44" s="108" t="s">
        <v>214</v>
      </c>
      <c r="V44" s="108">
        <v>1</v>
      </c>
      <c r="W44" s="108" t="s">
        <v>213</v>
      </c>
      <c r="X44" s="108" t="s">
        <v>234</v>
      </c>
      <c r="Y44" s="104" t="s">
        <v>214</v>
      </c>
      <c r="Z44" s="104" t="s">
        <v>234</v>
      </c>
    </row>
    <row r="45" spans="1:26" s="12" customFormat="1" ht="26.25">
      <c r="A45" s="96">
        <v>37</v>
      </c>
      <c r="B45" s="120" t="s">
        <v>160</v>
      </c>
      <c r="C45" s="104" t="s">
        <v>160</v>
      </c>
      <c r="D45" s="104" t="s">
        <v>211</v>
      </c>
      <c r="E45" s="98"/>
      <c r="F45" s="119" t="s">
        <v>224</v>
      </c>
      <c r="G45" s="106">
        <v>3172</v>
      </c>
      <c r="H45" s="99" t="s">
        <v>453</v>
      </c>
      <c r="I45" s="104" t="s">
        <v>234</v>
      </c>
      <c r="J45" s="121" t="s">
        <v>264</v>
      </c>
      <c r="K45" s="104" t="s">
        <v>215</v>
      </c>
      <c r="L45" s="104" t="s">
        <v>214</v>
      </c>
      <c r="M45" s="104" t="s">
        <v>214</v>
      </c>
      <c r="N45" s="102"/>
      <c r="O45" s="104" t="s">
        <v>424</v>
      </c>
      <c r="P45" s="104" t="s">
        <v>234</v>
      </c>
      <c r="Q45" s="104" t="s">
        <v>234</v>
      </c>
      <c r="R45" s="104" t="s">
        <v>234</v>
      </c>
      <c r="S45" s="104" t="s">
        <v>234</v>
      </c>
      <c r="T45" s="104" t="s">
        <v>234</v>
      </c>
      <c r="U45" s="108" t="s">
        <v>214</v>
      </c>
      <c r="V45" s="108">
        <v>1</v>
      </c>
      <c r="W45" s="108" t="s">
        <v>213</v>
      </c>
      <c r="X45" s="108" t="s">
        <v>234</v>
      </c>
      <c r="Y45" s="104" t="s">
        <v>214</v>
      </c>
      <c r="Z45" s="104" t="s">
        <v>234</v>
      </c>
    </row>
    <row r="46" spans="1:26" s="12" customFormat="1" ht="38.25" customHeight="1">
      <c r="A46" s="104">
        <v>38</v>
      </c>
      <c r="B46" s="120" t="s">
        <v>161</v>
      </c>
      <c r="C46" s="104" t="s">
        <v>162</v>
      </c>
      <c r="D46" s="104" t="s">
        <v>211</v>
      </c>
      <c r="E46" s="98"/>
      <c r="F46" s="119" t="s">
        <v>220</v>
      </c>
      <c r="G46" s="124">
        <v>3757.6</v>
      </c>
      <c r="H46" s="99" t="s">
        <v>453</v>
      </c>
      <c r="I46" s="104" t="s">
        <v>234</v>
      </c>
      <c r="J46" s="121" t="s">
        <v>263</v>
      </c>
      <c r="K46" s="104" t="s">
        <v>215</v>
      </c>
      <c r="L46" s="104" t="s">
        <v>214</v>
      </c>
      <c r="M46" s="104" t="s">
        <v>214</v>
      </c>
      <c r="N46" s="102"/>
      <c r="O46" s="104" t="s">
        <v>424</v>
      </c>
      <c r="P46" s="104" t="s">
        <v>234</v>
      </c>
      <c r="Q46" s="104" t="s">
        <v>234</v>
      </c>
      <c r="R46" s="104" t="s">
        <v>234</v>
      </c>
      <c r="S46" s="104" t="s">
        <v>234</v>
      </c>
      <c r="T46" s="104" t="s">
        <v>234</v>
      </c>
      <c r="U46" s="108" t="s">
        <v>214</v>
      </c>
      <c r="V46" s="108">
        <v>1</v>
      </c>
      <c r="W46" s="108" t="s">
        <v>213</v>
      </c>
      <c r="X46" s="108" t="s">
        <v>234</v>
      </c>
      <c r="Y46" s="104" t="s">
        <v>214</v>
      </c>
      <c r="Z46" s="104" t="s">
        <v>234</v>
      </c>
    </row>
    <row r="47" spans="1:26" s="12" customFormat="1" ht="25.5" customHeight="1">
      <c r="A47" s="96">
        <v>39</v>
      </c>
      <c r="B47" s="120" t="s">
        <v>163</v>
      </c>
      <c r="C47" s="104" t="s">
        <v>163</v>
      </c>
      <c r="D47" s="104" t="s">
        <v>211</v>
      </c>
      <c r="E47" s="98"/>
      <c r="F47" s="119" t="s">
        <v>225</v>
      </c>
      <c r="G47" s="125">
        <v>1000</v>
      </c>
      <c r="H47" s="99" t="s">
        <v>453</v>
      </c>
      <c r="I47" s="104" t="s">
        <v>234</v>
      </c>
      <c r="J47" s="121" t="s">
        <v>265</v>
      </c>
      <c r="K47" s="104" t="s">
        <v>215</v>
      </c>
      <c r="L47" s="104" t="s">
        <v>214</v>
      </c>
      <c r="M47" s="104" t="s">
        <v>214</v>
      </c>
      <c r="N47" s="102"/>
      <c r="O47" s="104" t="s">
        <v>424</v>
      </c>
      <c r="P47" s="104" t="s">
        <v>234</v>
      </c>
      <c r="Q47" s="104" t="s">
        <v>234</v>
      </c>
      <c r="R47" s="104" t="s">
        <v>234</v>
      </c>
      <c r="S47" s="104" t="s">
        <v>234</v>
      </c>
      <c r="T47" s="104" t="s">
        <v>234</v>
      </c>
      <c r="U47" s="108" t="s">
        <v>214</v>
      </c>
      <c r="V47" s="108">
        <v>1</v>
      </c>
      <c r="W47" s="108" t="s">
        <v>213</v>
      </c>
      <c r="X47" s="108" t="s">
        <v>234</v>
      </c>
      <c r="Y47" s="104" t="s">
        <v>214</v>
      </c>
      <c r="Z47" s="104" t="s">
        <v>234</v>
      </c>
    </row>
    <row r="48" spans="1:26" s="12" customFormat="1" ht="12.75">
      <c r="A48" s="104">
        <v>40</v>
      </c>
      <c r="B48" s="120" t="s">
        <v>164</v>
      </c>
      <c r="C48" s="104" t="s">
        <v>164</v>
      </c>
      <c r="D48" s="104" t="s">
        <v>211</v>
      </c>
      <c r="E48" s="98"/>
      <c r="F48" s="119" t="s">
        <v>226</v>
      </c>
      <c r="G48" s="124">
        <v>5141.08</v>
      </c>
      <c r="H48" s="99" t="s">
        <v>453</v>
      </c>
      <c r="I48" s="104" t="s">
        <v>234</v>
      </c>
      <c r="J48" s="121" t="s">
        <v>256</v>
      </c>
      <c r="K48" s="104" t="s">
        <v>215</v>
      </c>
      <c r="L48" s="104" t="s">
        <v>214</v>
      </c>
      <c r="M48" s="104" t="s">
        <v>214</v>
      </c>
      <c r="N48" s="102"/>
      <c r="O48" s="104" t="s">
        <v>424</v>
      </c>
      <c r="P48" s="104" t="s">
        <v>234</v>
      </c>
      <c r="Q48" s="104" t="s">
        <v>234</v>
      </c>
      <c r="R48" s="104" t="s">
        <v>234</v>
      </c>
      <c r="S48" s="104" t="s">
        <v>234</v>
      </c>
      <c r="T48" s="104" t="s">
        <v>234</v>
      </c>
      <c r="U48" s="108" t="s">
        <v>214</v>
      </c>
      <c r="V48" s="108">
        <v>1</v>
      </c>
      <c r="W48" s="108" t="s">
        <v>213</v>
      </c>
      <c r="X48" s="108" t="s">
        <v>234</v>
      </c>
      <c r="Y48" s="104" t="s">
        <v>214</v>
      </c>
      <c r="Z48" s="104" t="s">
        <v>234</v>
      </c>
    </row>
    <row r="49" spans="1:26" s="12" customFormat="1" ht="12.75">
      <c r="A49" s="96">
        <v>41</v>
      </c>
      <c r="B49" s="120" t="s">
        <v>164</v>
      </c>
      <c r="C49" s="104" t="s">
        <v>164</v>
      </c>
      <c r="D49" s="104" t="s">
        <v>211</v>
      </c>
      <c r="E49" s="98"/>
      <c r="F49" s="119" t="s">
        <v>227</v>
      </c>
      <c r="G49" s="124">
        <v>10000</v>
      </c>
      <c r="H49" s="99" t="s">
        <v>453</v>
      </c>
      <c r="I49" s="104" t="s">
        <v>234</v>
      </c>
      <c r="J49" s="121" t="s">
        <v>261</v>
      </c>
      <c r="K49" s="104" t="s">
        <v>215</v>
      </c>
      <c r="L49" s="104" t="s">
        <v>214</v>
      </c>
      <c r="M49" s="104" t="s">
        <v>214</v>
      </c>
      <c r="N49" s="102"/>
      <c r="O49" s="104" t="s">
        <v>424</v>
      </c>
      <c r="P49" s="104" t="s">
        <v>234</v>
      </c>
      <c r="Q49" s="104" t="s">
        <v>234</v>
      </c>
      <c r="R49" s="104" t="s">
        <v>234</v>
      </c>
      <c r="S49" s="104" t="s">
        <v>234</v>
      </c>
      <c r="T49" s="104" t="s">
        <v>234</v>
      </c>
      <c r="U49" s="108" t="s">
        <v>214</v>
      </c>
      <c r="V49" s="108">
        <v>1</v>
      </c>
      <c r="W49" s="108" t="s">
        <v>213</v>
      </c>
      <c r="X49" s="108" t="s">
        <v>234</v>
      </c>
      <c r="Y49" s="104" t="s">
        <v>214</v>
      </c>
      <c r="Z49" s="104" t="s">
        <v>234</v>
      </c>
    </row>
    <row r="50" spans="1:26" s="12" customFormat="1" ht="12.75">
      <c r="A50" s="104">
        <v>42</v>
      </c>
      <c r="B50" s="120" t="s">
        <v>164</v>
      </c>
      <c r="C50" s="104" t="s">
        <v>164</v>
      </c>
      <c r="D50" s="104" t="s">
        <v>211</v>
      </c>
      <c r="E50" s="98"/>
      <c r="F50" s="119" t="s">
        <v>227</v>
      </c>
      <c r="G50" s="124">
        <v>5000</v>
      </c>
      <c r="H50" s="99" t="s">
        <v>453</v>
      </c>
      <c r="I50" s="104" t="s">
        <v>234</v>
      </c>
      <c r="J50" s="121" t="s">
        <v>261</v>
      </c>
      <c r="K50" s="104" t="s">
        <v>215</v>
      </c>
      <c r="L50" s="104" t="s">
        <v>214</v>
      </c>
      <c r="M50" s="104" t="s">
        <v>214</v>
      </c>
      <c r="N50" s="102"/>
      <c r="O50" s="104" t="s">
        <v>424</v>
      </c>
      <c r="P50" s="104" t="s">
        <v>234</v>
      </c>
      <c r="Q50" s="104" t="s">
        <v>234</v>
      </c>
      <c r="R50" s="104" t="s">
        <v>234</v>
      </c>
      <c r="S50" s="104" t="s">
        <v>234</v>
      </c>
      <c r="T50" s="104" t="s">
        <v>234</v>
      </c>
      <c r="U50" s="108" t="s">
        <v>214</v>
      </c>
      <c r="V50" s="108">
        <v>1</v>
      </c>
      <c r="W50" s="108" t="s">
        <v>213</v>
      </c>
      <c r="X50" s="108" t="s">
        <v>234</v>
      </c>
      <c r="Y50" s="104" t="s">
        <v>214</v>
      </c>
      <c r="Z50" s="104" t="s">
        <v>234</v>
      </c>
    </row>
    <row r="51" spans="1:26" s="12" customFormat="1" ht="12.75">
      <c r="A51" s="96">
        <v>43</v>
      </c>
      <c r="B51" s="120" t="s">
        <v>164</v>
      </c>
      <c r="C51" s="104" t="s">
        <v>164</v>
      </c>
      <c r="D51" s="104" t="s">
        <v>211</v>
      </c>
      <c r="E51" s="98"/>
      <c r="F51" s="119" t="s">
        <v>224</v>
      </c>
      <c r="G51" s="126">
        <v>1500</v>
      </c>
      <c r="H51" s="99" t="s">
        <v>453</v>
      </c>
      <c r="I51" s="104" t="s">
        <v>234</v>
      </c>
      <c r="J51" s="104" t="s">
        <v>241</v>
      </c>
      <c r="K51" s="104" t="s">
        <v>215</v>
      </c>
      <c r="L51" s="104" t="s">
        <v>214</v>
      </c>
      <c r="M51" s="104" t="s">
        <v>214</v>
      </c>
      <c r="N51" s="102"/>
      <c r="O51" s="104" t="s">
        <v>424</v>
      </c>
      <c r="P51" s="104" t="s">
        <v>234</v>
      </c>
      <c r="Q51" s="104" t="s">
        <v>234</v>
      </c>
      <c r="R51" s="104" t="s">
        <v>234</v>
      </c>
      <c r="S51" s="104" t="s">
        <v>234</v>
      </c>
      <c r="T51" s="104" t="s">
        <v>234</v>
      </c>
      <c r="U51" s="108" t="s">
        <v>214</v>
      </c>
      <c r="V51" s="108">
        <v>1</v>
      </c>
      <c r="W51" s="108" t="s">
        <v>213</v>
      </c>
      <c r="X51" s="108" t="s">
        <v>234</v>
      </c>
      <c r="Y51" s="104" t="s">
        <v>214</v>
      </c>
      <c r="Z51" s="104" t="s">
        <v>234</v>
      </c>
    </row>
    <row r="52" spans="1:26" s="12" customFormat="1" ht="12.75">
      <c r="A52" s="104">
        <v>44</v>
      </c>
      <c r="B52" s="120" t="s">
        <v>164</v>
      </c>
      <c r="C52" s="104" t="s">
        <v>164</v>
      </c>
      <c r="D52" s="104" t="s">
        <v>211</v>
      </c>
      <c r="E52" s="98"/>
      <c r="F52" s="104">
        <v>1998</v>
      </c>
      <c r="G52" s="127">
        <v>1500</v>
      </c>
      <c r="H52" s="99" t="s">
        <v>453</v>
      </c>
      <c r="I52" s="104" t="s">
        <v>234</v>
      </c>
      <c r="J52" s="104" t="s">
        <v>257</v>
      </c>
      <c r="K52" s="104" t="s">
        <v>215</v>
      </c>
      <c r="L52" s="104" t="s">
        <v>214</v>
      </c>
      <c r="M52" s="104" t="s">
        <v>214</v>
      </c>
      <c r="N52" s="102"/>
      <c r="O52" s="104" t="s">
        <v>424</v>
      </c>
      <c r="P52" s="104" t="s">
        <v>234</v>
      </c>
      <c r="Q52" s="104" t="s">
        <v>234</v>
      </c>
      <c r="R52" s="104" t="s">
        <v>234</v>
      </c>
      <c r="S52" s="104" t="s">
        <v>234</v>
      </c>
      <c r="T52" s="104" t="s">
        <v>234</v>
      </c>
      <c r="U52" s="108" t="s">
        <v>214</v>
      </c>
      <c r="V52" s="108">
        <v>1</v>
      </c>
      <c r="W52" s="108" t="s">
        <v>213</v>
      </c>
      <c r="X52" s="108" t="s">
        <v>234</v>
      </c>
      <c r="Y52" s="104" t="s">
        <v>214</v>
      </c>
      <c r="Z52" s="104" t="s">
        <v>234</v>
      </c>
    </row>
    <row r="53" spans="1:26" s="12" customFormat="1" ht="12.75">
      <c r="A53" s="96">
        <v>45</v>
      </c>
      <c r="B53" s="120" t="s">
        <v>164</v>
      </c>
      <c r="C53" s="104" t="s">
        <v>164</v>
      </c>
      <c r="D53" s="104" t="s">
        <v>211</v>
      </c>
      <c r="E53" s="98"/>
      <c r="F53" s="104">
        <v>1998</v>
      </c>
      <c r="G53" s="127">
        <v>1500</v>
      </c>
      <c r="H53" s="99" t="s">
        <v>453</v>
      </c>
      <c r="I53" s="104" t="s">
        <v>234</v>
      </c>
      <c r="J53" s="104" t="s">
        <v>257</v>
      </c>
      <c r="K53" s="104" t="s">
        <v>215</v>
      </c>
      <c r="L53" s="104" t="s">
        <v>214</v>
      </c>
      <c r="M53" s="104" t="s">
        <v>214</v>
      </c>
      <c r="N53" s="102"/>
      <c r="O53" s="104" t="s">
        <v>424</v>
      </c>
      <c r="P53" s="104" t="s">
        <v>234</v>
      </c>
      <c r="Q53" s="104" t="s">
        <v>234</v>
      </c>
      <c r="R53" s="104" t="s">
        <v>234</v>
      </c>
      <c r="S53" s="104" t="s">
        <v>234</v>
      </c>
      <c r="T53" s="104" t="s">
        <v>234</v>
      </c>
      <c r="U53" s="108" t="s">
        <v>214</v>
      </c>
      <c r="V53" s="108">
        <v>1</v>
      </c>
      <c r="W53" s="108" t="s">
        <v>213</v>
      </c>
      <c r="X53" s="108" t="s">
        <v>234</v>
      </c>
      <c r="Y53" s="104" t="s">
        <v>214</v>
      </c>
      <c r="Z53" s="104" t="s">
        <v>234</v>
      </c>
    </row>
    <row r="54" spans="1:26" s="12" customFormat="1" ht="12.75">
      <c r="A54" s="104">
        <v>46</v>
      </c>
      <c r="B54" s="120" t="s">
        <v>164</v>
      </c>
      <c r="C54" s="104" t="s">
        <v>164</v>
      </c>
      <c r="D54" s="104" t="s">
        <v>211</v>
      </c>
      <c r="E54" s="98"/>
      <c r="F54" s="104">
        <v>1988</v>
      </c>
      <c r="G54" s="127">
        <v>2500</v>
      </c>
      <c r="H54" s="99" t="s">
        <v>453</v>
      </c>
      <c r="I54" s="104" t="s">
        <v>234</v>
      </c>
      <c r="J54" s="104" t="s">
        <v>257</v>
      </c>
      <c r="K54" s="104" t="s">
        <v>215</v>
      </c>
      <c r="L54" s="104" t="s">
        <v>214</v>
      </c>
      <c r="M54" s="104" t="s">
        <v>214</v>
      </c>
      <c r="N54" s="102"/>
      <c r="O54" s="104" t="s">
        <v>424</v>
      </c>
      <c r="P54" s="104" t="s">
        <v>234</v>
      </c>
      <c r="Q54" s="104" t="s">
        <v>234</v>
      </c>
      <c r="R54" s="104" t="s">
        <v>234</v>
      </c>
      <c r="S54" s="104" t="s">
        <v>234</v>
      </c>
      <c r="T54" s="104" t="s">
        <v>234</v>
      </c>
      <c r="U54" s="108" t="s">
        <v>214</v>
      </c>
      <c r="V54" s="108">
        <v>1</v>
      </c>
      <c r="W54" s="108" t="s">
        <v>213</v>
      </c>
      <c r="X54" s="108" t="s">
        <v>234</v>
      </c>
      <c r="Y54" s="104" t="s">
        <v>214</v>
      </c>
      <c r="Z54" s="104" t="s">
        <v>234</v>
      </c>
    </row>
    <row r="55" spans="1:26" s="12" customFormat="1" ht="12.75">
      <c r="A55" s="96">
        <v>47</v>
      </c>
      <c r="B55" s="120" t="s">
        <v>164</v>
      </c>
      <c r="C55" s="104" t="s">
        <v>164</v>
      </c>
      <c r="D55" s="104" t="s">
        <v>211</v>
      </c>
      <c r="E55" s="98"/>
      <c r="F55" s="104">
        <v>1998</v>
      </c>
      <c r="G55" s="127">
        <v>2000</v>
      </c>
      <c r="H55" s="99" t="s">
        <v>453</v>
      </c>
      <c r="I55" s="104" t="s">
        <v>234</v>
      </c>
      <c r="J55" s="104" t="s">
        <v>251</v>
      </c>
      <c r="K55" s="104" t="s">
        <v>215</v>
      </c>
      <c r="L55" s="104" t="s">
        <v>214</v>
      </c>
      <c r="M55" s="104" t="s">
        <v>214</v>
      </c>
      <c r="N55" s="102"/>
      <c r="O55" s="104" t="s">
        <v>424</v>
      </c>
      <c r="P55" s="104" t="s">
        <v>234</v>
      </c>
      <c r="Q55" s="104" t="s">
        <v>234</v>
      </c>
      <c r="R55" s="104" t="s">
        <v>234</v>
      </c>
      <c r="S55" s="104" t="s">
        <v>234</v>
      </c>
      <c r="T55" s="104" t="s">
        <v>234</v>
      </c>
      <c r="U55" s="108" t="s">
        <v>214</v>
      </c>
      <c r="V55" s="108">
        <v>1</v>
      </c>
      <c r="W55" s="108" t="s">
        <v>213</v>
      </c>
      <c r="X55" s="108" t="s">
        <v>234</v>
      </c>
      <c r="Y55" s="104" t="s">
        <v>214</v>
      </c>
      <c r="Z55" s="104" t="s">
        <v>234</v>
      </c>
    </row>
    <row r="56" spans="1:26" s="12" customFormat="1" ht="26.25">
      <c r="A56" s="104">
        <v>48</v>
      </c>
      <c r="B56" s="120" t="s">
        <v>165</v>
      </c>
      <c r="C56" s="104" t="s">
        <v>165</v>
      </c>
      <c r="D56" s="104" t="s">
        <v>211</v>
      </c>
      <c r="E56" s="98"/>
      <c r="F56" s="104">
        <v>2013</v>
      </c>
      <c r="G56" s="127">
        <v>6150</v>
      </c>
      <c r="H56" s="99" t="s">
        <v>453</v>
      </c>
      <c r="I56" s="104" t="s">
        <v>234</v>
      </c>
      <c r="J56" s="104" t="s">
        <v>240</v>
      </c>
      <c r="K56" s="104" t="s">
        <v>215</v>
      </c>
      <c r="L56" s="104" t="s">
        <v>214</v>
      </c>
      <c r="M56" s="104" t="s">
        <v>214</v>
      </c>
      <c r="N56" s="102"/>
      <c r="O56" s="104" t="s">
        <v>424</v>
      </c>
      <c r="P56" s="104" t="s">
        <v>234</v>
      </c>
      <c r="Q56" s="104" t="s">
        <v>234</v>
      </c>
      <c r="R56" s="104" t="s">
        <v>234</v>
      </c>
      <c r="S56" s="104" t="s">
        <v>234</v>
      </c>
      <c r="T56" s="104" t="s">
        <v>234</v>
      </c>
      <c r="U56" s="108" t="s">
        <v>214</v>
      </c>
      <c r="V56" s="108">
        <v>1</v>
      </c>
      <c r="W56" s="108" t="s">
        <v>213</v>
      </c>
      <c r="X56" s="108" t="s">
        <v>234</v>
      </c>
      <c r="Y56" s="104" t="s">
        <v>214</v>
      </c>
      <c r="Z56" s="104" t="s">
        <v>234</v>
      </c>
    </row>
    <row r="57" spans="1:26" s="12" customFormat="1" ht="51" customHeight="1">
      <c r="A57" s="96">
        <v>49</v>
      </c>
      <c r="B57" s="120" t="s">
        <v>166</v>
      </c>
      <c r="C57" s="104" t="s">
        <v>166</v>
      </c>
      <c r="D57" s="104" t="s">
        <v>211</v>
      </c>
      <c r="E57" s="98"/>
      <c r="F57" s="104">
        <v>2014</v>
      </c>
      <c r="G57" s="126">
        <v>4797</v>
      </c>
      <c r="H57" s="99" t="s">
        <v>453</v>
      </c>
      <c r="I57" s="128" t="s">
        <v>215</v>
      </c>
      <c r="J57" s="104" t="s">
        <v>266</v>
      </c>
      <c r="K57" s="104" t="s">
        <v>215</v>
      </c>
      <c r="L57" s="104" t="s">
        <v>214</v>
      </c>
      <c r="M57" s="104" t="s">
        <v>331</v>
      </c>
      <c r="N57" s="102"/>
      <c r="O57" s="104" t="s">
        <v>433</v>
      </c>
      <c r="P57" s="104" t="s">
        <v>234</v>
      </c>
      <c r="Q57" s="104" t="s">
        <v>234</v>
      </c>
      <c r="R57" s="104" t="s">
        <v>234</v>
      </c>
      <c r="S57" s="104" t="s">
        <v>234</v>
      </c>
      <c r="T57" s="104" t="s">
        <v>234</v>
      </c>
      <c r="U57" s="108" t="s">
        <v>214</v>
      </c>
      <c r="V57" s="108" t="s">
        <v>234</v>
      </c>
      <c r="W57" s="108" t="s">
        <v>213</v>
      </c>
      <c r="X57" s="108" t="s">
        <v>213</v>
      </c>
      <c r="Y57" s="104" t="s">
        <v>405</v>
      </c>
      <c r="Z57" s="104" t="s">
        <v>214</v>
      </c>
    </row>
    <row r="58" spans="1:26" s="12" customFormat="1" ht="26.25">
      <c r="A58" s="104">
        <v>50</v>
      </c>
      <c r="B58" s="120" t="s">
        <v>167</v>
      </c>
      <c r="C58" s="104" t="s">
        <v>168</v>
      </c>
      <c r="D58" s="104" t="s">
        <v>211</v>
      </c>
      <c r="E58" s="98"/>
      <c r="F58" s="104" t="s">
        <v>214</v>
      </c>
      <c r="G58" s="308">
        <v>84000</v>
      </c>
      <c r="H58" s="99" t="s">
        <v>763</v>
      </c>
      <c r="I58" s="128" t="s">
        <v>215</v>
      </c>
      <c r="J58" s="104" t="s">
        <v>267</v>
      </c>
      <c r="K58" s="104" t="s">
        <v>332</v>
      </c>
      <c r="L58" s="104" t="s">
        <v>214</v>
      </c>
      <c r="M58" s="104" t="s">
        <v>333</v>
      </c>
      <c r="N58" s="102"/>
      <c r="O58" s="104" t="s">
        <v>429</v>
      </c>
      <c r="P58" s="104" t="s">
        <v>424</v>
      </c>
      <c r="Q58" s="104" t="s">
        <v>234</v>
      </c>
      <c r="R58" s="104" t="s">
        <v>429</v>
      </c>
      <c r="S58" s="104" t="s">
        <v>428</v>
      </c>
      <c r="T58" s="104" t="s">
        <v>237</v>
      </c>
      <c r="U58" s="118">
        <v>45</v>
      </c>
      <c r="V58" s="108">
        <v>1</v>
      </c>
      <c r="W58" s="108" t="s">
        <v>213</v>
      </c>
      <c r="X58" s="108" t="s">
        <v>213</v>
      </c>
      <c r="Y58" s="104" t="s">
        <v>214</v>
      </c>
      <c r="Z58" s="104" t="s">
        <v>214</v>
      </c>
    </row>
    <row r="59" spans="1:26" s="12" customFormat="1" ht="26.25">
      <c r="A59" s="96">
        <v>51</v>
      </c>
      <c r="B59" s="120" t="s">
        <v>762</v>
      </c>
      <c r="C59" s="104" t="s">
        <v>169</v>
      </c>
      <c r="D59" s="104" t="s">
        <v>211</v>
      </c>
      <c r="E59" s="98"/>
      <c r="F59" s="104" t="s">
        <v>214</v>
      </c>
      <c r="G59" s="308">
        <v>67000</v>
      </c>
      <c r="H59" s="99" t="s">
        <v>932</v>
      </c>
      <c r="I59" s="128" t="s">
        <v>215</v>
      </c>
      <c r="J59" s="104" t="s">
        <v>263</v>
      </c>
      <c r="K59" s="104" t="s">
        <v>334</v>
      </c>
      <c r="L59" s="104" t="s">
        <v>214</v>
      </c>
      <c r="M59" s="104" t="s">
        <v>335</v>
      </c>
      <c r="N59" s="102"/>
      <c r="O59" s="104" t="s">
        <v>429</v>
      </c>
      <c r="P59" s="104" t="s">
        <v>424</v>
      </c>
      <c r="Q59" s="104" t="s">
        <v>234</v>
      </c>
      <c r="R59" s="104" t="s">
        <v>429</v>
      </c>
      <c r="S59" s="104" t="s">
        <v>428</v>
      </c>
      <c r="T59" s="104" t="s">
        <v>434</v>
      </c>
      <c r="U59" s="118">
        <v>30</v>
      </c>
      <c r="V59" s="108">
        <v>1</v>
      </c>
      <c r="W59" s="108" t="s">
        <v>213</v>
      </c>
      <c r="X59" s="108" t="s">
        <v>213</v>
      </c>
      <c r="Y59" s="104" t="s">
        <v>406</v>
      </c>
      <c r="Z59" s="104" t="s">
        <v>214</v>
      </c>
    </row>
    <row r="60" spans="1:26" s="12" customFormat="1" ht="39">
      <c r="A60" s="104">
        <v>52</v>
      </c>
      <c r="B60" s="120" t="s">
        <v>170</v>
      </c>
      <c r="C60" s="104" t="s">
        <v>171</v>
      </c>
      <c r="D60" s="104" t="s">
        <v>211</v>
      </c>
      <c r="E60" s="98"/>
      <c r="F60" s="104" t="s">
        <v>214</v>
      </c>
      <c r="G60" s="126">
        <v>10000</v>
      </c>
      <c r="H60" s="99" t="s">
        <v>453</v>
      </c>
      <c r="I60" s="128" t="s">
        <v>215</v>
      </c>
      <c r="J60" s="104" t="s">
        <v>257</v>
      </c>
      <c r="K60" s="104" t="s">
        <v>336</v>
      </c>
      <c r="L60" s="104" t="s">
        <v>237</v>
      </c>
      <c r="M60" s="104" t="s">
        <v>337</v>
      </c>
      <c r="N60" s="102"/>
      <c r="O60" s="104" t="s">
        <v>429</v>
      </c>
      <c r="P60" s="104" t="s">
        <v>429</v>
      </c>
      <c r="Q60" s="104" t="s">
        <v>234</v>
      </c>
      <c r="R60" s="104" t="s">
        <v>429</v>
      </c>
      <c r="S60" s="104" t="s">
        <v>234</v>
      </c>
      <c r="T60" s="104" t="s">
        <v>237</v>
      </c>
      <c r="U60" s="118">
        <v>80</v>
      </c>
      <c r="V60" s="108">
        <v>1</v>
      </c>
      <c r="W60" s="108" t="s">
        <v>213</v>
      </c>
      <c r="X60" s="108" t="s">
        <v>213</v>
      </c>
      <c r="Y60" s="104" t="s">
        <v>214</v>
      </c>
      <c r="Z60" s="129" t="s">
        <v>214</v>
      </c>
    </row>
    <row r="61" spans="1:26" s="12" customFormat="1" ht="38.25" customHeight="1">
      <c r="A61" s="96">
        <v>53</v>
      </c>
      <c r="B61" s="120" t="s">
        <v>172</v>
      </c>
      <c r="C61" s="104" t="s">
        <v>173</v>
      </c>
      <c r="D61" s="104" t="s">
        <v>211</v>
      </c>
      <c r="E61" s="98"/>
      <c r="F61" s="104" t="s">
        <v>214</v>
      </c>
      <c r="G61" s="308">
        <v>782000</v>
      </c>
      <c r="H61" s="99" t="s">
        <v>932</v>
      </c>
      <c r="I61" s="128" t="s">
        <v>215</v>
      </c>
      <c r="J61" s="104" t="s">
        <v>268</v>
      </c>
      <c r="K61" s="104" t="s">
        <v>338</v>
      </c>
      <c r="L61" s="104" t="s">
        <v>339</v>
      </c>
      <c r="M61" s="104" t="s">
        <v>340</v>
      </c>
      <c r="N61" s="102"/>
      <c r="O61" s="104" t="s">
        <v>424</v>
      </c>
      <c r="P61" s="104" t="s">
        <v>424</v>
      </c>
      <c r="Q61" s="104" t="s">
        <v>424</v>
      </c>
      <c r="R61" s="104" t="s">
        <v>424</v>
      </c>
      <c r="S61" s="104" t="s">
        <v>237</v>
      </c>
      <c r="T61" s="104" t="s">
        <v>424</v>
      </c>
      <c r="U61" s="118">
        <v>194.1</v>
      </c>
      <c r="V61" s="108">
        <v>2</v>
      </c>
      <c r="W61" s="108" t="s">
        <v>211</v>
      </c>
      <c r="X61" s="108" t="s">
        <v>213</v>
      </c>
      <c r="Y61" s="104" t="s">
        <v>407</v>
      </c>
      <c r="Z61" s="129" t="s">
        <v>214</v>
      </c>
    </row>
    <row r="62" spans="1:26" s="12" customFormat="1" ht="63.75" customHeight="1">
      <c r="A62" s="104">
        <v>54</v>
      </c>
      <c r="B62" s="120" t="s">
        <v>138</v>
      </c>
      <c r="C62" s="104" t="s">
        <v>174</v>
      </c>
      <c r="D62" s="104" t="s">
        <v>211</v>
      </c>
      <c r="E62" s="98"/>
      <c r="F62" s="104" t="s">
        <v>214</v>
      </c>
      <c r="G62" s="308">
        <v>403000</v>
      </c>
      <c r="H62" s="99" t="s">
        <v>932</v>
      </c>
      <c r="I62" s="128" t="s">
        <v>215</v>
      </c>
      <c r="J62" s="104" t="s">
        <v>268</v>
      </c>
      <c r="K62" s="104" t="s">
        <v>338</v>
      </c>
      <c r="L62" s="104" t="s">
        <v>339</v>
      </c>
      <c r="M62" s="104" t="s">
        <v>340</v>
      </c>
      <c r="N62" s="102"/>
      <c r="O62" s="104" t="s">
        <v>424</v>
      </c>
      <c r="P62" s="104" t="s">
        <v>424</v>
      </c>
      <c r="Q62" s="104" t="s">
        <v>435</v>
      </c>
      <c r="R62" s="104" t="s">
        <v>424</v>
      </c>
      <c r="S62" s="104" t="s">
        <v>237</v>
      </c>
      <c r="T62" s="104" t="s">
        <v>424</v>
      </c>
      <c r="U62" s="108">
        <v>100.07</v>
      </c>
      <c r="V62" s="108">
        <v>2</v>
      </c>
      <c r="W62" s="108" t="s">
        <v>211</v>
      </c>
      <c r="X62" s="108" t="s">
        <v>213</v>
      </c>
      <c r="Y62" s="104" t="s">
        <v>407</v>
      </c>
      <c r="Z62" s="104" t="s">
        <v>214</v>
      </c>
    </row>
    <row r="63" spans="1:26" s="12" customFormat="1" ht="39">
      <c r="A63" s="96">
        <v>55</v>
      </c>
      <c r="B63" s="120" t="s">
        <v>157</v>
      </c>
      <c r="C63" s="104" t="s">
        <v>175</v>
      </c>
      <c r="D63" s="104" t="s">
        <v>211</v>
      </c>
      <c r="E63" s="98"/>
      <c r="F63" s="104" t="s">
        <v>214</v>
      </c>
      <c r="G63" s="126">
        <v>1100</v>
      </c>
      <c r="H63" s="99" t="s">
        <v>453</v>
      </c>
      <c r="I63" s="128" t="s">
        <v>215</v>
      </c>
      <c r="J63" s="104" t="s">
        <v>268</v>
      </c>
      <c r="K63" s="104" t="s">
        <v>338</v>
      </c>
      <c r="L63" s="104" t="s">
        <v>339</v>
      </c>
      <c r="M63" s="104" t="s">
        <v>340</v>
      </c>
      <c r="N63" s="102"/>
      <c r="O63" s="104" t="s">
        <v>424</v>
      </c>
      <c r="P63" s="104" t="s">
        <v>424</v>
      </c>
      <c r="Q63" s="104" t="s">
        <v>424</v>
      </c>
      <c r="R63" s="104" t="s">
        <v>424</v>
      </c>
      <c r="S63" s="104" t="s">
        <v>237</v>
      </c>
      <c r="T63" s="104" t="s">
        <v>424</v>
      </c>
      <c r="U63" s="108" t="s">
        <v>214</v>
      </c>
      <c r="V63" s="108">
        <v>1</v>
      </c>
      <c r="W63" s="108" t="s">
        <v>213</v>
      </c>
      <c r="X63" s="108" t="s">
        <v>213</v>
      </c>
      <c r="Y63" s="104" t="s">
        <v>407</v>
      </c>
      <c r="Z63" s="104" t="s">
        <v>214</v>
      </c>
    </row>
    <row r="64" spans="1:26" s="12" customFormat="1" ht="25.5" customHeight="1">
      <c r="A64" s="104">
        <v>56</v>
      </c>
      <c r="B64" s="120" t="s">
        <v>176</v>
      </c>
      <c r="C64" s="104" t="s">
        <v>177</v>
      </c>
      <c r="D64" s="104" t="s">
        <v>213</v>
      </c>
      <c r="E64" s="98"/>
      <c r="F64" s="104">
        <v>1906</v>
      </c>
      <c r="G64" s="126">
        <v>34707</v>
      </c>
      <c r="H64" s="99" t="s">
        <v>453</v>
      </c>
      <c r="I64" s="128"/>
      <c r="J64" s="104" t="s">
        <v>252</v>
      </c>
      <c r="K64" s="104" t="s">
        <v>341</v>
      </c>
      <c r="L64" s="104" t="s">
        <v>342</v>
      </c>
      <c r="M64" s="104" t="s">
        <v>343</v>
      </c>
      <c r="N64" s="102"/>
      <c r="O64" s="104" t="s">
        <v>429</v>
      </c>
      <c r="P64" s="104" t="s">
        <v>429</v>
      </c>
      <c r="Q64" s="104" t="s">
        <v>429</v>
      </c>
      <c r="R64" s="104" t="s">
        <v>429</v>
      </c>
      <c r="S64" s="104" t="s">
        <v>237</v>
      </c>
      <c r="T64" s="104" t="s">
        <v>237</v>
      </c>
      <c r="U64" s="118">
        <v>193</v>
      </c>
      <c r="V64" s="108">
        <v>3</v>
      </c>
      <c r="W64" s="108" t="s">
        <v>451</v>
      </c>
      <c r="X64" s="108" t="s">
        <v>213</v>
      </c>
      <c r="Y64" s="104" t="s">
        <v>408</v>
      </c>
      <c r="Z64" s="104" t="s">
        <v>214</v>
      </c>
    </row>
    <row r="65" spans="1:26" s="12" customFormat="1" ht="12.75">
      <c r="A65" s="96">
        <v>57</v>
      </c>
      <c r="B65" s="120" t="s">
        <v>148</v>
      </c>
      <c r="C65" s="104" t="s">
        <v>169</v>
      </c>
      <c r="D65" s="104" t="s">
        <v>213</v>
      </c>
      <c r="E65" s="98"/>
      <c r="F65" s="104">
        <v>1906</v>
      </c>
      <c r="G65" s="126">
        <v>7562</v>
      </c>
      <c r="H65" s="99" t="s">
        <v>453</v>
      </c>
      <c r="I65" s="128"/>
      <c r="J65" s="104" t="s">
        <v>252</v>
      </c>
      <c r="K65" s="104" t="s">
        <v>344</v>
      </c>
      <c r="L65" s="104" t="s">
        <v>345</v>
      </c>
      <c r="M65" s="104" t="s">
        <v>346</v>
      </c>
      <c r="N65" s="102"/>
      <c r="O65" s="104" t="s">
        <v>429</v>
      </c>
      <c r="P65" s="104" t="s">
        <v>429</v>
      </c>
      <c r="Q65" s="104" t="s">
        <v>429</v>
      </c>
      <c r="R65" s="104" t="s">
        <v>429</v>
      </c>
      <c r="S65" s="104" t="s">
        <v>237</v>
      </c>
      <c r="T65" s="104" t="s">
        <v>237</v>
      </c>
      <c r="U65" s="118">
        <v>90</v>
      </c>
      <c r="V65" s="108">
        <v>1</v>
      </c>
      <c r="W65" s="108" t="s">
        <v>213</v>
      </c>
      <c r="X65" s="108" t="s">
        <v>213</v>
      </c>
      <c r="Y65" s="104" t="s">
        <v>408</v>
      </c>
      <c r="Z65" s="104" t="s">
        <v>214</v>
      </c>
    </row>
    <row r="66" spans="1:26" s="12" customFormat="1" ht="12.75">
      <c r="A66" s="104">
        <v>58</v>
      </c>
      <c r="B66" s="120" t="s">
        <v>175</v>
      </c>
      <c r="C66" s="104" t="s">
        <v>175</v>
      </c>
      <c r="D66" s="104" t="s">
        <v>211</v>
      </c>
      <c r="E66" s="98"/>
      <c r="F66" s="104">
        <v>1995</v>
      </c>
      <c r="G66" s="126">
        <v>1464.5</v>
      </c>
      <c r="H66" s="99" t="s">
        <v>453</v>
      </c>
      <c r="I66" s="128"/>
      <c r="J66" s="104" t="s">
        <v>269</v>
      </c>
      <c r="K66" s="104" t="s">
        <v>347</v>
      </c>
      <c r="L66" s="104" t="s">
        <v>214</v>
      </c>
      <c r="M66" s="104" t="s">
        <v>214</v>
      </c>
      <c r="N66" s="102"/>
      <c r="O66" s="104"/>
      <c r="P66" s="104"/>
      <c r="Q66" s="104"/>
      <c r="R66" s="104"/>
      <c r="S66" s="104"/>
      <c r="T66" s="104"/>
      <c r="U66" s="118">
        <v>50</v>
      </c>
      <c r="V66" s="108"/>
      <c r="W66" s="108"/>
      <c r="X66" s="108"/>
      <c r="Y66" s="104" t="s">
        <v>214</v>
      </c>
      <c r="Z66" s="104" t="s">
        <v>214</v>
      </c>
    </row>
    <row r="67" spans="1:26" s="12" customFormat="1" ht="78.75">
      <c r="A67" s="96">
        <v>59</v>
      </c>
      <c r="B67" s="120" t="s">
        <v>178</v>
      </c>
      <c r="C67" s="104" t="s">
        <v>179</v>
      </c>
      <c r="D67" s="104" t="s">
        <v>211</v>
      </c>
      <c r="E67" s="98"/>
      <c r="F67" s="104">
        <v>2018</v>
      </c>
      <c r="G67" s="126">
        <v>97785.13</v>
      </c>
      <c r="H67" s="99" t="s">
        <v>453</v>
      </c>
      <c r="I67" s="128"/>
      <c r="J67" s="104" t="s">
        <v>270</v>
      </c>
      <c r="K67" s="104" t="s">
        <v>348</v>
      </c>
      <c r="L67" s="104" t="s">
        <v>237</v>
      </c>
      <c r="M67" s="104" t="s">
        <v>349</v>
      </c>
      <c r="N67" s="102"/>
      <c r="O67" s="104" t="s">
        <v>349</v>
      </c>
      <c r="P67" s="104" t="s">
        <v>424</v>
      </c>
      <c r="Q67" s="104" t="s">
        <v>234</v>
      </c>
      <c r="R67" s="104" t="s">
        <v>234</v>
      </c>
      <c r="S67" s="104" t="s">
        <v>234</v>
      </c>
      <c r="T67" s="104" t="s">
        <v>234</v>
      </c>
      <c r="U67" s="118">
        <v>135</v>
      </c>
      <c r="V67" s="108">
        <v>1</v>
      </c>
      <c r="W67" s="108" t="s">
        <v>213</v>
      </c>
      <c r="X67" s="108" t="s">
        <v>213</v>
      </c>
      <c r="Y67" s="104" t="s">
        <v>214</v>
      </c>
      <c r="Z67" s="104" t="s">
        <v>214</v>
      </c>
    </row>
    <row r="68" spans="1:26" s="12" customFormat="1" ht="25.5" customHeight="1">
      <c r="A68" s="104">
        <v>60</v>
      </c>
      <c r="B68" s="120" t="s">
        <v>764</v>
      </c>
      <c r="C68" s="104" t="s">
        <v>180</v>
      </c>
      <c r="D68" s="104" t="s">
        <v>211</v>
      </c>
      <c r="E68" s="98"/>
      <c r="F68" s="104">
        <v>1914</v>
      </c>
      <c r="G68" s="308">
        <v>213000</v>
      </c>
      <c r="H68" s="99" t="s">
        <v>932</v>
      </c>
      <c r="I68" s="128"/>
      <c r="J68" s="104" t="s">
        <v>271</v>
      </c>
      <c r="K68" s="104" t="s">
        <v>350</v>
      </c>
      <c r="L68" s="104" t="s">
        <v>351</v>
      </c>
      <c r="M68" s="104" t="s">
        <v>352</v>
      </c>
      <c r="N68" s="102"/>
      <c r="O68" s="104" t="s">
        <v>429</v>
      </c>
      <c r="P68" s="104" t="s">
        <v>424</v>
      </c>
      <c r="Q68" s="104" t="s">
        <v>424</v>
      </c>
      <c r="R68" s="104" t="s">
        <v>429</v>
      </c>
      <c r="S68" s="104" t="s">
        <v>234</v>
      </c>
      <c r="T68" s="104" t="s">
        <v>424</v>
      </c>
      <c r="U68" s="108">
        <v>52.25</v>
      </c>
      <c r="V68" s="108">
        <v>1</v>
      </c>
      <c r="W68" s="108" t="s">
        <v>211</v>
      </c>
      <c r="X68" s="108" t="s">
        <v>213</v>
      </c>
      <c r="Y68" s="104" t="s">
        <v>409</v>
      </c>
      <c r="Z68" s="104" t="s">
        <v>419</v>
      </c>
    </row>
    <row r="69" spans="1:26" s="12" customFormat="1" ht="25.5" customHeight="1">
      <c r="A69" s="96">
        <v>61</v>
      </c>
      <c r="B69" s="120" t="s">
        <v>765</v>
      </c>
      <c r="C69" s="104" t="s">
        <v>137</v>
      </c>
      <c r="D69" s="104" t="s">
        <v>211</v>
      </c>
      <c r="E69" s="98"/>
      <c r="F69" s="104">
        <v>1914</v>
      </c>
      <c r="G69" s="308">
        <v>199000</v>
      </c>
      <c r="H69" s="99" t="s">
        <v>932</v>
      </c>
      <c r="I69" s="128" t="s">
        <v>215</v>
      </c>
      <c r="J69" s="104" t="s">
        <v>271</v>
      </c>
      <c r="K69" s="104" t="s">
        <v>350</v>
      </c>
      <c r="L69" s="104" t="s">
        <v>351</v>
      </c>
      <c r="M69" s="104" t="s">
        <v>352</v>
      </c>
      <c r="N69" s="102"/>
      <c r="O69" s="104" t="s">
        <v>429</v>
      </c>
      <c r="P69" s="104" t="s">
        <v>424</v>
      </c>
      <c r="Q69" s="104" t="s">
        <v>424</v>
      </c>
      <c r="R69" s="104" t="s">
        <v>429</v>
      </c>
      <c r="S69" s="104" t="s">
        <v>234</v>
      </c>
      <c r="T69" s="104" t="s">
        <v>424</v>
      </c>
      <c r="U69" s="108">
        <v>48.83</v>
      </c>
      <c r="V69" s="108">
        <v>1</v>
      </c>
      <c r="W69" s="108" t="s">
        <v>211</v>
      </c>
      <c r="X69" s="108" t="s">
        <v>213</v>
      </c>
      <c r="Y69" s="104" t="s">
        <v>409</v>
      </c>
      <c r="Z69" s="104" t="s">
        <v>419</v>
      </c>
    </row>
    <row r="70" spans="1:26" s="12" customFormat="1" ht="25.5" customHeight="1">
      <c r="A70" s="104">
        <v>62</v>
      </c>
      <c r="B70" s="120" t="s">
        <v>765</v>
      </c>
      <c r="C70" s="104" t="s">
        <v>137</v>
      </c>
      <c r="D70" s="104" t="s">
        <v>211</v>
      </c>
      <c r="E70" s="98"/>
      <c r="F70" s="104">
        <v>1914</v>
      </c>
      <c r="G70" s="308">
        <v>260000</v>
      </c>
      <c r="H70" s="99" t="s">
        <v>932</v>
      </c>
      <c r="I70" s="128" t="s">
        <v>215</v>
      </c>
      <c r="J70" s="104" t="s">
        <v>272</v>
      </c>
      <c r="K70" s="104" t="s">
        <v>353</v>
      </c>
      <c r="L70" s="104" t="s">
        <v>354</v>
      </c>
      <c r="M70" s="104" t="s">
        <v>355</v>
      </c>
      <c r="N70" s="102"/>
      <c r="O70" s="104" t="s">
        <v>424</v>
      </c>
      <c r="P70" s="104" t="s">
        <v>424</v>
      </c>
      <c r="Q70" s="104" t="s">
        <v>429</v>
      </c>
      <c r="R70" s="104" t="s">
        <v>424</v>
      </c>
      <c r="S70" s="104" t="s">
        <v>234</v>
      </c>
      <c r="T70" s="104" t="s">
        <v>424</v>
      </c>
      <c r="U70" s="108" t="s">
        <v>441</v>
      </c>
      <c r="V70" s="108">
        <v>1</v>
      </c>
      <c r="W70" s="108" t="s">
        <v>211</v>
      </c>
      <c r="X70" s="108" t="s">
        <v>213</v>
      </c>
      <c r="Y70" s="104" t="s">
        <v>410</v>
      </c>
      <c r="Z70" s="104" t="s">
        <v>420</v>
      </c>
    </row>
    <row r="71" spans="1:26" s="12" customFormat="1" ht="25.5" customHeight="1">
      <c r="A71" s="96">
        <v>63</v>
      </c>
      <c r="B71" s="120" t="s">
        <v>766</v>
      </c>
      <c r="C71" s="104" t="s">
        <v>137</v>
      </c>
      <c r="D71" s="104" t="s">
        <v>211</v>
      </c>
      <c r="E71" s="98"/>
      <c r="F71" s="104">
        <v>1930</v>
      </c>
      <c r="G71" s="308">
        <v>180000</v>
      </c>
      <c r="H71" s="99" t="s">
        <v>932</v>
      </c>
      <c r="I71" s="128" t="s">
        <v>215</v>
      </c>
      <c r="J71" s="104" t="s">
        <v>273</v>
      </c>
      <c r="K71" s="104" t="s">
        <v>356</v>
      </c>
      <c r="L71" s="104" t="s">
        <v>354</v>
      </c>
      <c r="M71" s="104" t="s">
        <v>357</v>
      </c>
      <c r="N71" s="102"/>
      <c r="O71" s="104" t="s">
        <v>424</v>
      </c>
      <c r="P71" s="104" t="s">
        <v>424</v>
      </c>
      <c r="Q71" s="104" t="s">
        <v>429</v>
      </c>
      <c r="R71" s="104" t="s">
        <v>429</v>
      </c>
      <c r="S71" s="104" t="s">
        <v>234</v>
      </c>
      <c r="T71" s="104" t="s">
        <v>424</v>
      </c>
      <c r="U71" s="108" t="s">
        <v>442</v>
      </c>
      <c r="V71" s="108">
        <v>1</v>
      </c>
      <c r="W71" s="108" t="s">
        <v>211</v>
      </c>
      <c r="X71" s="108" t="s">
        <v>213</v>
      </c>
      <c r="Y71" s="104" t="s">
        <v>410</v>
      </c>
      <c r="Z71" s="104" t="s">
        <v>214</v>
      </c>
    </row>
    <row r="72" spans="1:26" s="12" customFormat="1" ht="38.25" customHeight="1">
      <c r="A72" s="104">
        <v>64</v>
      </c>
      <c r="B72" s="120" t="s">
        <v>767</v>
      </c>
      <c r="C72" s="104" t="s">
        <v>181</v>
      </c>
      <c r="D72" s="104" t="s">
        <v>211</v>
      </c>
      <c r="E72" s="98"/>
      <c r="F72" s="104">
        <v>1970</v>
      </c>
      <c r="G72" s="308">
        <v>243000</v>
      </c>
      <c r="H72" s="99" t="s">
        <v>932</v>
      </c>
      <c r="I72" s="128" t="s">
        <v>215</v>
      </c>
      <c r="J72" s="104" t="s">
        <v>274</v>
      </c>
      <c r="K72" s="104" t="s">
        <v>358</v>
      </c>
      <c r="L72" s="104" t="s">
        <v>359</v>
      </c>
      <c r="M72" s="104" t="s">
        <v>360</v>
      </c>
      <c r="N72" s="102"/>
      <c r="O72" s="104" t="s">
        <v>424</v>
      </c>
      <c r="P72" s="104" t="s">
        <v>424</v>
      </c>
      <c r="Q72" s="104" t="s">
        <v>424</v>
      </c>
      <c r="R72" s="104" t="s">
        <v>424</v>
      </c>
      <c r="S72" s="104" t="s">
        <v>234</v>
      </c>
      <c r="T72" s="104" t="s">
        <v>424</v>
      </c>
      <c r="U72" s="118">
        <v>59.69</v>
      </c>
      <c r="V72" s="108">
        <v>1</v>
      </c>
      <c r="W72" s="108" t="s">
        <v>211</v>
      </c>
      <c r="X72" s="108" t="s">
        <v>213</v>
      </c>
      <c r="Y72" s="104" t="s">
        <v>411</v>
      </c>
      <c r="Z72" s="104" t="s">
        <v>421</v>
      </c>
    </row>
    <row r="73" spans="1:26" s="12" customFormat="1" ht="38.25" customHeight="1">
      <c r="A73" s="96">
        <v>65</v>
      </c>
      <c r="B73" s="120" t="s">
        <v>182</v>
      </c>
      <c r="C73" s="104" t="s">
        <v>181</v>
      </c>
      <c r="D73" s="104" t="s">
        <v>211</v>
      </c>
      <c r="E73" s="98"/>
      <c r="F73" s="104">
        <v>1970</v>
      </c>
      <c r="G73" s="308">
        <v>265000</v>
      </c>
      <c r="H73" s="99" t="s">
        <v>932</v>
      </c>
      <c r="I73" s="128" t="s">
        <v>215</v>
      </c>
      <c r="J73" s="104" t="s">
        <v>275</v>
      </c>
      <c r="K73" s="104" t="s">
        <v>358</v>
      </c>
      <c r="L73" s="104" t="s">
        <v>359</v>
      </c>
      <c r="M73" s="104" t="s">
        <v>360</v>
      </c>
      <c r="N73" s="102"/>
      <c r="O73" s="104" t="s">
        <v>424</v>
      </c>
      <c r="P73" s="104" t="s">
        <v>424</v>
      </c>
      <c r="Q73" s="104" t="s">
        <v>424</v>
      </c>
      <c r="R73" s="104" t="s">
        <v>424</v>
      </c>
      <c r="S73" s="104" t="s">
        <v>234</v>
      </c>
      <c r="T73" s="104" t="s">
        <v>424</v>
      </c>
      <c r="U73" s="118">
        <v>65</v>
      </c>
      <c r="V73" s="108">
        <v>1</v>
      </c>
      <c r="W73" s="108" t="s">
        <v>211</v>
      </c>
      <c r="X73" s="108" t="s">
        <v>213</v>
      </c>
      <c r="Y73" s="104" t="s">
        <v>411</v>
      </c>
      <c r="Z73" s="104" t="s">
        <v>421</v>
      </c>
    </row>
    <row r="74" spans="1:26" s="12" customFormat="1" ht="38.25" customHeight="1">
      <c r="A74" s="104">
        <v>66</v>
      </c>
      <c r="B74" s="120" t="s">
        <v>183</v>
      </c>
      <c r="C74" s="104" t="s">
        <v>181</v>
      </c>
      <c r="D74" s="104" t="s">
        <v>211</v>
      </c>
      <c r="E74" s="98"/>
      <c r="F74" s="104">
        <v>1970</v>
      </c>
      <c r="G74" s="308">
        <v>59000</v>
      </c>
      <c r="H74" s="99" t="s">
        <v>932</v>
      </c>
      <c r="I74" s="128" t="s">
        <v>235</v>
      </c>
      <c r="J74" s="104" t="s">
        <v>275</v>
      </c>
      <c r="K74" s="104" t="s">
        <v>358</v>
      </c>
      <c r="L74" s="104" t="s">
        <v>359</v>
      </c>
      <c r="M74" s="104" t="s">
        <v>360</v>
      </c>
      <c r="N74" s="102"/>
      <c r="O74" s="104" t="s">
        <v>424</v>
      </c>
      <c r="P74" s="104" t="s">
        <v>424</v>
      </c>
      <c r="Q74" s="104" t="s">
        <v>424</v>
      </c>
      <c r="R74" s="104" t="s">
        <v>424</v>
      </c>
      <c r="S74" s="104" t="s">
        <v>234</v>
      </c>
      <c r="T74" s="104" t="s">
        <v>424</v>
      </c>
      <c r="U74" s="118">
        <v>14.56</v>
      </c>
      <c r="V74" s="108">
        <v>1</v>
      </c>
      <c r="W74" s="108" t="s">
        <v>211</v>
      </c>
      <c r="X74" s="108" t="s">
        <v>213</v>
      </c>
      <c r="Y74" s="104" t="s">
        <v>411</v>
      </c>
      <c r="Z74" s="104" t="s">
        <v>421</v>
      </c>
    </row>
    <row r="75" spans="1:26" s="12" customFormat="1" ht="38.25" customHeight="1">
      <c r="A75" s="96">
        <v>67</v>
      </c>
      <c r="B75" s="120" t="s">
        <v>184</v>
      </c>
      <c r="C75" s="104" t="s">
        <v>181</v>
      </c>
      <c r="D75" s="104" t="s">
        <v>211</v>
      </c>
      <c r="E75" s="98"/>
      <c r="F75" s="104">
        <v>1970</v>
      </c>
      <c r="G75" s="308">
        <v>118000</v>
      </c>
      <c r="H75" s="99" t="s">
        <v>932</v>
      </c>
      <c r="I75" s="128" t="s">
        <v>215</v>
      </c>
      <c r="J75" s="104" t="s">
        <v>275</v>
      </c>
      <c r="K75" s="104" t="s">
        <v>358</v>
      </c>
      <c r="L75" s="104" t="s">
        <v>359</v>
      </c>
      <c r="M75" s="104" t="s">
        <v>360</v>
      </c>
      <c r="N75" s="102"/>
      <c r="O75" s="104" t="s">
        <v>424</v>
      </c>
      <c r="P75" s="104" t="s">
        <v>424</v>
      </c>
      <c r="Q75" s="104" t="s">
        <v>424</v>
      </c>
      <c r="R75" s="104" t="s">
        <v>424</v>
      </c>
      <c r="S75" s="104" t="s">
        <v>234</v>
      </c>
      <c r="T75" s="104" t="s">
        <v>424</v>
      </c>
      <c r="U75" s="118">
        <v>29</v>
      </c>
      <c r="V75" s="108">
        <v>1</v>
      </c>
      <c r="W75" s="108" t="s">
        <v>211</v>
      </c>
      <c r="X75" s="108" t="s">
        <v>213</v>
      </c>
      <c r="Y75" s="104" t="s">
        <v>411</v>
      </c>
      <c r="Z75" s="104" t="s">
        <v>421</v>
      </c>
    </row>
    <row r="76" spans="1:26" s="12" customFormat="1" ht="38.25" customHeight="1">
      <c r="A76" s="104">
        <v>68</v>
      </c>
      <c r="B76" s="120" t="s">
        <v>185</v>
      </c>
      <c r="C76" s="104" t="s">
        <v>181</v>
      </c>
      <c r="D76" s="104" t="s">
        <v>211</v>
      </c>
      <c r="E76" s="98"/>
      <c r="F76" s="104">
        <v>1970</v>
      </c>
      <c r="G76" s="308">
        <v>65000</v>
      </c>
      <c r="H76" s="99" t="s">
        <v>932</v>
      </c>
      <c r="I76" s="128" t="s">
        <v>215</v>
      </c>
      <c r="J76" s="104" t="s">
        <v>275</v>
      </c>
      <c r="K76" s="104" t="s">
        <v>358</v>
      </c>
      <c r="L76" s="104" t="s">
        <v>359</v>
      </c>
      <c r="M76" s="104" t="s">
        <v>360</v>
      </c>
      <c r="N76" s="102"/>
      <c r="O76" s="104" t="s">
        <v>424</v>
      </c>
      <c r="P76" s="104" t="s">
        <v>424</v>
      </c>
      <c r="Q76" s="104" t="s">
        <v>424</v>
      </c>
      <c r="R76" s="104" t="s">
        <v>424</v>
      </c>
      <c r="S76" s="104" t="s">
        <v>234</v>
      </c>
      <c r="T76" s="104" t="s">
        <v>424</v>
      </c>
      <c r="U76" s="118">
        <v>15.99</v>
      </c>
      <c r="V76" s="108">
        <v>1</v>
      </c>
      <c r="W76" s="108" t="s">
        <v>211</v>
      </c>
      <c r="X76" s="108" t="s">
        <v>213</v>
      </c>
      <c r="Y76" s="104" t="s">
        <v>411</v>
      </c>
      <c r="Z76" s="104" t="s">
        <v>421</v>
      </c>
    </row>
    <row r="77" spans="1:26" s="12" customFormat="1" ht="25.5" customHeight="1">
      <c r="A77" s="96">
        <v>69</v>
      </c>
      <c r="B77" s="120" t="s">
        <v>768</v>
      </c>
      <c r="C77" s="104" t="s">
        <v>137</v>
      </c>
      <c r="D77" s="104" t="s">
        <v>211</v>
      </c>
      <c r="E77" s="98"/>
      <c r="F77" s="104">
        <v>1934</v>
      </c>
      <c r="G77" s="308">
        <v>265000</v>
      </c>
      <c r="H77" s="99" t="s">
        <v>932</v>
      </c>
      <c r="I77" s="128" t="s">
        <v>215</v>
      </c>
      <c r="J77" s="104" t="s">
        <v>276</v>
      </c>
      <c r="K77" s="104" t="s">
        <v>361</v>
      </c>
      <c r="L77" s="104" t="s">
        <v>362</v>
      </c>
      <c r="M77" s="104" t="s">
        <v>363</v>
      </c>
      <c r="N77" s="102"/>
      <c r="O77" s="104" t="s">
        <v>436</v>
      </c>
      <c r="P77" s="104" t="s">
        <v>429</v>
      </c>
      <c r="Q77" s="104" t="s">
        <v>234</v>
      </c>
      <c r="R77" s="104" t="s">
        <v>437</v>
      </c>
      <c r="S77" s="104" t="s">
        <v>234</v>
      </c>
      <c r="T77" s="104" t="s">
        <v>429</v>
      </c>
      <c r="U77" s="118">
        <v>65</v>
      </c>
      <c r="V77" s="108">
        <v>1</v>
      </c>
      <c r="W77" s="108" t="s">
        <v>211</v>
      </c>
      <c r="X77" s="108" t="s">
        <v>213</v>
      </c>
      <c r="Y77" s="104" t="s">
        <v>214</v>
      </c>
      <c r="Z77" s="104" t="s">
        <v>215</v>
      </c>
    </row>
    <row r="78" spans="1:26" s="12" customFormat="1" ht="25.5" customHeight="1">
      <c r="A78" s="104">
        <v>70</v>
      </c>
      <c r="B78" s="120" t="s">
        <v>768</v>
      </c>
      <c r="C78" s="104" t="s">
        <v>137</v>
      </c>
      <c r="D78" s="104" t="s">
        <v>211</v>
      </c>
      <c r="E78" s="98"/>
      <c r="F78" s="104">
        <v>1929</v>
      </c>
      <c r="G78" s="308">
        <v>314000</v>
      </c>
      <c r="H78" s="99" t="s">
        <v>932</v>
      </c>
      <c r="I78" s="128" t="s">
        <v>215</v>
      </c>
      <c r="J78" s="104" t="s">
        <v>277</v>
      </c>
      <c r="K78" s="104" t="s">
        <v>364</v>
      </c>
      <c r="L78" s="104" t="s">
        <v>365</v>
      </c>
      <c r="M78" s="104" t="s">
        <v>363</v>
      </c>
      <c r="N78" s="102"/>
      <c r="O78" s="104" t="s">
        <v>436</v>
      </c>
      <c r="P78" s="129" t="s">
        <v>424</v>
      </c>
      <c r="Q78" s="129" t="s">
        <v>234</v>
      </c>
      <c r="R78" s="129" t="s">
        <v>437</v>
      </c>
      <c r="S78" s="129" t="s">
        <v>234</v>
      </c>
      <c r="T78" s="129" t="s">
        <v>429</v>
      </c>
      <c r="U78" s="118">
        <v>77.03</v>
      </c>
      <c r="V78" s="108">
        <v>1</v>
      </c>
      <c r="W78" s="108" t="s">
        <v>211</v>
      </c>
      <c r="X78" s="108" t="s">
        <v>213</v>
      </c>
      <c r="Y78" s="104" t="s">
        <v>412</v>
      </c>
      <c r="Z78" s="104" t="s">
        <v>215</v>
      </c>
    </row>
    <row r="79" spans="1:26" s="12" customFormat="1" ht="38.25" customHeight="1">
      <c r="A79" s="96">
        <v>71</v>
      </c>
      <c r="B79" s="120" t="s">
        <v>186</v>
      </c>
      <c r="C79" s="104" t="s">
        <v>181</v>
      </c>
      <c r="D79" s="104" t="s">
        <v>211</v>
      </c>
      <c r="E79" s="98"/>
      <c r="F79" s="104">
        <v>1950</v>
      </c>
      <c r="G79" s="308">
        <v>107000</v>
      </c>
      <c r="H79" s="99" t="s">
        <v>932</v>
      </c>
      <c r="I79" s="128" t="s">
        <v>215</v>
      </c>
      <c r="J79" s="104" t="s">
        <v>278</v>
      </c>
      <c r="K79" s="104" t="s">
        <v>366</v>
      </c>
      <c r="L79" s="104" t="s">
        <v>367</v>
      </c>
      <c r="M79" s="104" t="s">
        <v>368</v>
      </c>
      <c r="N79" s="102"/>
      <c r="O79" s="104" t="s">
        <v>429</v>
      </c>
      <c r="P79" s="129" t="s">
        <v>424</v>
      </c>
      <c r="Q79" s="129" t="s">
        <v>424</v>
      </c>
      <c r="R79" s="129" t="s">
        <v>424</v>
      </c>
      <c r="S79" s="129" t="s">
        <v>428</v>
      </c>
      <c r="T79" s="129" t="s">
        <v>424</v>
      </c>
      <c r="U79" s="108" t="s">
        <v>443</v>
      </c>
      <c r="V79" s="108">
        <v>1</v>
      </c>
      <c r="W79" s="108" t="s">
        <v>451</v>
      </c>
      <c r="X79" s="108" t="s">
        <v>213</v>
      </c>
      <c r="Y79" s="104" t="s">
        <v>413</v>
      </c>
      <c r="Z79" s="104" t="s">
        <v>422</v>
      </c>
    </row>
    <row r="80" spans="1:26" s="12" customFormat="1" ht="38.25" customHeight="1">
      <c r="A80" s="104">
        <v>72</v>
      </c>
      <c r="B80" s="120" t="s">
        <v>187</v>
      </c>
      <c r="C80" s="104" t="s">
        <v>181</v>
      </c>
      <c r="D80" s="104" t="s">
        <v>211</v>
      </c>
      <c r="E80" s="98"/>
      <c r="F80" s="104">
        <v>1950</v>
      </c>
      <c r="G80" s="308">
        <v>458000</v>
      </c>
      <c r="H80" s="99" t="s">
        <v>932</v>
      </c>
      <c r="I80" s="128" t="s">
        <v>215</v>
      </c>
      <c r="J80" s="104" t="s">
        <v>278</v>
      </c>
      <c r="K80" s="104" t="s">
        <v>366</v>
      </c>
      <c r="L80" s="104" t="s">
        <v>367</v>
      </c>
      <c r="M80" s="104" t="s">
        <v>368</v>
      </c>
      <c r="N80" s="102"/>
      <c r="O80" s="104" t="s">
        <v>429</v>
      </c>
      <c r="P80" s="129" t="s">
        <v>424</v>
      </c>
      <c r="Q80" s="129" t="s">
        <v>424</v>
      </c>
      <c r="R80" s="129" t="s">
        <v>424</v>
      </c>
      <c r="S80" s="129" t="s">
        <v>234</v>
      </c>
      <c r="T80" s="129" t="s">
        <v>424</v>
      </c>
      <c r="U80" s="108" t="s">
        <v>444</v>
      </c>
      <c r="V80" s="108">
        <v>1</v>
      </c>
      <c r="W80" s="108" t="s">
        <v>451</v>
      </c>
      <c r="X80" s="108" t="s">
        <v>213</v>
      </c>
      <c r="Y80" s="104" t="s">
        <v>414</v>
      </c>
      <c r="Z80" s="104" t="s">
        <v>422</v>
      </c>
    </row>
    <row r="81" spans="1:26" s="12" customFormat="1" ht="38.25" customHeight="1">
      <c r="A81" s="96">
        <v>73</v>
      </c>
      <c r="B81" s="120" t="s">
        <v>188</v>
      </c>
      <c r="C81" s="104" t="s">
        <v>181</v>
      </c>
      <c r="D81" s="104" t="s">
        <v>211</v>
      </c>
      <c r="E81" s="98"/>
      <c r="F81" s="104">
        <v>1950</v>
      </c>
      <c r="G81" s="308">
        <v>105000</v>
      </c>
      <c r="H81" s="99" t="s">
        <v>932</v>
      </c>
      <c r="I81" s="128" t="s">
        <v>215</v>
      </c>
      <c r="J81" s="104" t="s">
        <v>278</v>
      </c>
      <c r="K81" s="104" t="s">
        <v>366</v>
      </c>
      <c r="L81" s="104" t="s">
        <v>367</v>
      </c>
      <c r="M81" s="104" t="s">
        <v>368</v>
      </c>
      <c r="N81" s="102"/>
      <c r="O81" s="104" t="s">
        <v>429</v>
      </c>
      <c r="P81" s="129" t="s">
        <v>424</v>
      </c>
      <c r="Q81" s="129" t="s">
        <v>424</v>
      </c>
      <c r="R81" s="129" t="s">
        <v>424</v>
      </c>
      <c r="S81" s="129" t="s">
        <v>234</v>
      </c>
      <c r="T81" s="129" t="s">
        <v>424</v>
      </c>
      <c r="U81" s="130" t="s">
        <v>445</v>
      </c>
      <c r="V81" s="108">
        <v>1</v>
      </c>
      <c r="W81" s="108" t="s">
        <v>451</v>
      </c>
      <c r="X81" s="108" t="s">
        <v>213</v>
      </c>
      <c r="Y81" s="104" t="s">
        <v>415</v>
      </c>
      <c r="Z81" s="104" t="s">
        <v>422</v>
      </c>
    </row>
    <row r="82" spans="1:26" s="12" customFormat="1" ht="38.25" customHeight="1">
      <c r="A82" s="104">
        <v>74</v>
      </c>
      <c r="B82" s="120" t="s">
        <v>189</v>
      </c>
      <c r="C82" s="104" t="s">
        <v>181</v>
      </c>
      <c r="D82" s="104" t="s">
        <v>211</v>
      </c>
      <c r="E82" s="98"/>
      <c r="F82" s="104">
        <v>1950</v>
      </c>
      <c r="G82" s="308">
        <v>97000</v>
      </c>
      <c r="H82" s="99" t="s">
        <v>932</v>
      </c>
      <c r="I82" s="128" t="s">
        <v>215</v>
      </c>
      <c r="J82" s="104" t="s">
        <v>278</v>
      </c>
      <c r="K82" s="104" t="s">
        <v>366</v>
      </c>
      <c r="L82" s="104" t="s">
        <v>367</v>
      </c>
      <c r="M82" s="104" t="s">
        <v>368</v>
      </c>
      <c r="N82" s="102"/>
      <c r="O82" s="104" t="s">
        <v>429</v>
      </c>
      <c r="P82" s="104" t="s">
        <v>424</v>
      </c>
      <c r="Q82" s="104" t="s">
        <v>424</v>
      </c>
      <c r="R82" s="104" t="s">
        <v>424</v>
      </c>
      <c r="S82" s="104" t="s">
        <v>234</v>
      </c>
      <c r="T82" s="104" t="s">
        <v>424</v>
      </c>
      <c r="U82" s="108" t="s">
        <v>446</v>
      </c>
      <c r="V82" s="108">
        <v>1</v>
      </c>
      <c r="W82" s="108" t="s">
        <v>451</v>
      </c>
      <c r="X82" s="108" t="s">
        <v>213</v>
      </c>
      <c r="Y82" s="104" t="s">
        <v>414</v>
      </c>
      <c r="Z82" s="104" t="s">
        <v>422</v>
      </c>
    </row>
    <row r="83" spans="1:26" s="12" customFormat="1" ht="38.25" customHeight="1">
      <c r="A83" s="96">
        <v>75</v>
      </c>
      <c r="B83" s="120" t="s">
        <v>190</v>
      </c>
      <c r="C83" s="104" t="s">
        <v>181</v>
      </c>
      <c r="D83" s="104" t="s">
        <v>211</v>
      </c>
      <c r="E83" s="98"/>
      <c r="F83" s="104">
        <v>1972</v>
      </c>
      <c r="G83" s="308">
        <v>90000</v>
      </c>
      <c r="H83" s="99" t="s">
        <v>932</v>
      </c>
      <c r="I83" s="128" t="s">
        <v>215</v>
      </c>
      <c r="J83" s="104" t="s">
        <v>279</v>
      </c>
      <c r="K83" s="104" t="s">
        <v>369</v>
      </c>
      <c r="L83" s="104" t="s">
        <v>370</v>
      </c>
      <c r="M83" s="104" t="s">
        <v>370</v>
      </c>
      <c r="N83" s="102"/>
      <c r="O83" s="104" t="s">
        <v>424</v>
      </c>
      <c r="P83" s="104" t="s">
        <v>424</v>
      </c>
      <c r="Q83" s="104" t="s">
        <v>424</v>
      </c>
      <c r="R83" s="104" t="s">
        <v>424</v>
      </c>
      <c r="S83" s="104" t="s">
        <v>234</v>
      </c>
      <c r="T83" s="104" t="s">
        <v>424</v>
      </c>
      <c r="U83" s="118">
        <v>22</v>
      </c>
      <c r="V83" s="108">
        <v>1</v>
      </c>
      <c r="W83" s="108" t="s">
        <v>211</v>
      </c>
      <c r="X83" s="108" t="s">
        <v>213</v>
      </c>
      <c r="Y83" s="104" t="s">
        <v>416</v>
      </c>
      <c r="Z83" s="104" t="s">
        <v>423</v>
      </c>
    </row>
    <row r="84" spans="1:26" s="12" customFormat="1" ht="38.25" customHeight="1">
      <c r="A84" s="104">
        <v>76</v>
      </c>
      <c r="B84" s="120" t="s">
        <v>191</v>
      </c>
      <c r="C84" s="104" t="s">
        <v>181</v>
      </c>
      <c r="D84" s="104" t="s">
        <v>211</v>
      </c>
      <c r="E84" s="98"/>
      <c r="F84" s="104">
        <v>1972</v>
      </c>
      <c r="G84" s="308">
        <v>143000</v>
      </c>
      <c r="H84" s="99" t="s">
        <v>932</v>
      </c>
      <c r="I84" s="128" t="s">
        <v>236</v>
      </c>
      <c r="J84" s="104" t="s">
        <v>279</v>
      </c>
      <c r="K84" s="104" t="s">
        <v>369</v>
      </c>
      <c r="L84" s="104" t="s">
        <v>370</v>
      </c>
      <c r="M84" s="104" t="s">
        <v>370</v>
      </c>
      <c r="N84" s="102"/>
      <c r="O84" s="104" t="s">
        <v>424</v>
      </c>
      <c r="P84" s="104" t="s">
        <v>424</v>
      </c>
      <c r="Q84" s="104" t="s">
        <v>424</v>
      </c>
      <c r="R84" s="104" t="s">
        <v>424</v>
      </c>
      <c r="S84" s="104" t="s">
        <v>234</v>
      </c>
      <c r="T84" s="104" t="s">
        <v>424</v>
      </c>
      <c r="U84" s="118">
        <v>35</v>
      </c>
      <c r="V84" s="108">
        <v>1</v>
      </c>
      <c r="W84" s="108" t="s">
        <v>211</v>
      </c>
      <c r="X84" s="108" t="s">
        <v>213</v>
      </c>
      <c r="Y84" s="104" t="s">
        <v>416</v>
      </c>
      <c r="Z84" s="104" t="s">
        <v>423</v>
      </c>
    </row>
    <row r="85" spans="1:26" s="12" customFormat="1" ht="38.25" customHeight="1">
      <c r="A85" s="96">
        <v>77</v>
      </c>
      <c r="B85" s="120" t="s">
        <v>192</v>
      </c>
      <c r="C85" s="104" t="s">
        <v>181</v>
      </c>
      <c r="D85" s="104" t="s">
        <v>211</v>
      </c>
      <c r="E85" s="98"/>
      <c r="F85" s="104">
        <v>1972</v>
      </c>
      <c r="G85" s="308">
        <v>652000</v>
      </c>
      <c r="H85" s="99" t="s">
        <v>932</v>
      </c>
      <c r="I85" s="128" t="s">
        <v>236</v>
      </c>
      <c r="J85" s="104" t="s">
        <v>279</v>
      </c>
      <c r="K85" s="104" t="s">
        <v>369</v>
      </c>
      <c r="L85" s="104" t="s">
        <v>370</v>
      </c>
      <c r="M85" s="104" t="s">
        <v>370</v>
      </c>
      <c r="N85" s="102"/>
      <c r="O85" s="104" t="s">
        <v>424</v>
      </c>
      <c r="P85" s="104" t="s">
        <v>424</v>
      </c>
      <c r="Q85" s="104" t="s">
        <v>424</v>
      </c>
      <c r="R85" s="104" t="s">
        <v>424</v>
      </c>
      <c r="S85" s="104" t="s">
        <v>438</v>
      </c>
      <c r="T85" s="104" t="s">
        <v>424</v>
      </c>
      <c r="U85" s="108" t="s">
        <v>447</v>
      </c>
      <c r="V85" s="108">
        <v>1</v>
      </c>
      <c r="W85" s="108" t="s">
        <v>211</v>
      </c>
      <c r="X85" s="108" t="s">
        <v>213</v>
      </c>
      <c r="Y85" s="104" t="s">
        <v>416</v>
      </c>
      <c r="Z85" s="104" t="s">
        <v>423</v>
      </c>
    </row>
    <row r="86" spans="1:26" s="12" customFormat="1" ht="26.25">
      <c r="A86" s="104">
        <v>78</v>
      </c>
      <c r="B86" s="120" t="s">
        <v>193</v>
      </c>
      <c r="C86" s="104" t="s">
        <v>169</v>
      </c>
      <c r="D86" s="104" t="s">
        <v>213</v>
      </c>
      <c r="E86" s="98"/>
      <c r="F86" s="104" t="s">
        <v>214</v>
      </c>
      <c r="G86" s="127">
        <v>19286.19</v>
      </c>
      <c r="H86" s="99" t="s">
        <v>453</v>
      </c>
      <c r="I86" s="128" t="s">
        <v>214</v>
      </c>
      <c r="J86" s="104" t="s">
        <v>280</v>
      </c>
      <c r="K86" s="104" t="s">
        <v>371</v>
      </c>
      <c r="L86" s="104" t="s">
        <v>237</v>
      </c>
      <c r="M86" s="104" t="s">
        <v>372</v>
      </c>
      <c r="N86" s="102"/>
      <c r="O86" s="104" t="s">
        <v>429</v>
      </c>
      <c r="P86" s="104" t="s">
        <v>237</v>
      </c>
      <c r="Q86" s="104" t="s">
        <v>237</v>
      </c>
      <c r="R86" s="104" t="s">
        <v>237</v>
      </c>
      <c r="S86" s="104" t="s">
        <v>237</v>
      </c>
      <c r="T86" s="104" t="s">
        <v>237</v>
      </c>
      <c r="U86" s="108" t="s">
        <v>649</v>
      </c>
      <c r="V86" s="108">
        <v>1</v>
      </c>
      <c r="W86" s="108" t="s">
        <v>213</v>
      </c>
      <c r="X86" s="108" t="s">
        <v>213</v>
      </c>
      <c r="Y86" s="104" t="s">
        <v>417</v>
      </c>
      <c r="Z86" s="104" t="s">
        <v>214</v>
      </c>
    </row>
    <row r="87" spans="1:26" s="12" customFormat="1" ht="25.5" customHeight="1">
      <c r="A87" s="96">
        <v>79</v>
      </c>
      <c r="B87" s="120" t="s">
        <v>194</v>
      </c>
      <c r="C87" s="104" t="s">
        <v>194</v>
      </c>
      <c r="D87" s="104" t="s">
        <v>211</v>
      </c>
      <c r="E87" s="98"/>
      <c r="F87" s="104">
        <v>2019</v>
      </c>
      <c r="G87" s="127">
        <v>14995.03</v>
      </c>
      <c r="H87" s="99" t="s">
        <v>453</v>
      </c>
      <c r="I87" s="128" t="s">
        <v>237</v>
      </c>
      <c r="J87" s="104" t="s">
        <v>268</v>
      </c>
      <c r="K87" s="104" t="s">
        <v>237</v>
      </c>
      <c r="L87" s="104" t="s">
        <v>237</v>
      </c>
      <c r="M87" s="104" t="s">
        <v>373</v>
      </c>
      <c r="N87" s="102"/>
      <c r="O87" s="104" t="s">
        <v>424</v>
      </c>
      <c r="P87" s="104" t="s">
        <v>237</v>
      </c>
      <c r="Q87" s="104" t="s">
        <v>237</v>
      </c>
      <c r="R87" s="104" t="s">
        <v>237</v>
      </c>
      <c r="S87" s="104" t="s">
        <v>237</v>
      </c>
      <c r="T87" s="104" t="s">
        <v>237</v>
      </c>
      <c r="U87" s="118">
        <v>72</v>
      </c>
      <c r="V87" s="108">
        <v>1</v>
      </c>
      <c r="W87" s="108" t="s">
        <v>213</v>
      </c>
      <c r="X87" s="108" t="s">
        <v>213</v>
      </c>
      <c r="Y87" s="104" t="s">
        <v>237</v>
      </c>
      <c r="Z87" s="104"/>
    </row>
    <row r="88" spans="1:26" s="12" customFormat="1" ht="26.25">
      <c r="A88" s="104">
        <v>80</v>
      </c>
      <c r="B88" s="120" t="s">
        <v>195</v>
      </c>
      <c r="C88" s="104" t="s">
        <v>196</v>
      </c>
      <c r="D88" s="104" t="s">
        <v>211</v>
      </c>
      <c r="E88" s="98"/>
      <c r="F88" s="104">
        <v>2019</v>
      </c>
      <c r="G88" s="127">
        <v>180058.09</v>
      </c>
      <c r="H88" s="99" t="s">
        <v>453</v>
      </c>
      <c r="I88" s="128" t="s">
        <v>238</v>
      </c>
      <c r="J88" s="104" t="s">
        <v>281</v>
      </c>
      <c r="K88" s="104" t="s">
        <v>374</v>
      </c>
      <c r="L88" s="104" t="s">
        <v>237</v>
      </c>
      <c r="M88" s="104" t="s">
        <v>373</v>
      </c>
      <c r="N88" s="102"/>
      <c r="O88" s="104" t="s">
        <v>425</v>
      </c>
      <c r="P88" s="104" t="s">
        <v>425</v>
      </c>
      <c r="Q88" s="104" t="s">
        <v>439</v>
      </c>
      <c r="R88" s="104" t="s">
        <v>425</v>
      </c>
      <c r="S88" s="104" t="s">
        <v>425</v>
      </c>
      <c r="T88" s="104" t="s">
        <v>425</v>
      </c>
      <c r="U88" s="118">
        <v>8.5</v>
      </c>
      <c r="V88" s="108">
        <v>1</v>
      </c>
      <c r="W88" s="108" t="s">
        <v>213</v>
      </c>
      <c r="X88" s="108" t="s">
        <v>213</v>
      </c>
      <c r="Y88" s="104" t="s">
        <v>417</v>
      </c>
      <c r="Z88" s="104"/>
    </row>
    <row r="89" spans="1:26" s="12" customFormat="1" ht="38.25" customHeight="1">
      <c r="A89" s="96">
        <v>81</v>
      </c>
      <c r="B89" s="120" t="s">
        <v>197</v>
      </c>
      <c r="C89" s="104" t="s">
        <v>181</v>
      </c>
      <c r="D89" s="104" t="s">
        <v>211</v>
      </c>
      <c r="E89" s="98"/>
      <c r="F89" s="104">
        <v>1970</v>
      </c>
      <c r="G89" s="308">
        <v>387000</v>
      </c>
      <c r="H89" s="99" t="s">
        <v>932</v>
      </c>
      <c r="I89" s="128" t="s">
        <v>215</v>
      </c>
      <c r="J89" s="104" t="s">
        <v>274</v>
      </c>
      <c r="K89" s="104" t="s">
        <v>358</v>
      </c>
      <c r="L89" s="104" t="s">
        <v>359</v>
      </c>
      <c r="M89" s="104" t="s">
        <v>360</v>
      </c>
      <c r="N89" s="102"/>
      <c r="O89" s="104" t="s">
        <v>424</v>
      </c>
      <c r="P89" s="104" t="s">
        <v>424</v>
      </c>
      <c r="Q89" s="104" t="s">
        <v>424</v>
      </c>
      <c r="R89" s="104" t="s">
        <v>424</v>
      </c>
      <c r="S89" s="104" t="s">
        <v>234</v>
      </c>
      <c r="T89" s="104" t="s">
        <v>424</v>
      </c>
      <c r="U89" s="118">
        <v>94.9</v>
      </c>
      <c r="V89" s="108">
        <v>1</v>
      </c>
      <c r="W89" s="108" t="s">
        <v>211</v>
      </c>
      <c r="X89" s="108" t="s">
        <v>213</v>
      </c>
      <c r="Y89" s="104" t="s">
        <v>411</v>
      </c>
      <c r="Z89" s="104" t="s">
        <v>421</v>
      </c>
    </row>
    <row r="90" spans="1:26" s="12" customFormat="1" ht="66">
      <c r="A90" s="104">
        <v>82</v>
      </c>
      <c r="B90" s="131" t="s">
        <v>198</v>
      </c>
      <c r="C90" s="116" t="s">
        <v>199</v>
      </c>
      <c r="D90" s="116" t="s">
        <v>211</v>
      </c>
      <c r="E90" s="98"/>
      <c r="F90" s="116">
        <v>2019</v>
      </c>
      <c r="G90" s="132">
        <v>88706.81</v>
      </c>
      <c r="H90" s="99" t="s">
        <v>453</v>
      </c>
      <c r="I90" s="133" t="s">
        <v>215</v>
      </c>
      <c r="J90" s="116" t="s">
        <v>282</v>
      </c>
      <c r="K90" s="116" t="s">
        <v>375</v>
      </c>
      <c r="L90" s="116" t="s">
        <v>237</v>
      </c>
      <c r="M90" s="116" t="s">
        <v>376</v>
      </c>
      <c r="N90" s="102"/>
      <c r="O90" s="116" t="s">
        <v>424</v>
      </c>
      <c r="P90" s="116" t="s">
        <v>424</v>
      </c>
      <c r="Q90" s="116" t="s">
        <v>440</v>
      </c>
      <c r="R90" s="116" t="s">
        <v>440</v>
      </c>
      <c r="S90" s="116" t="s">
        <v>440</v>
      </c>
      <c r="T90" s="116" t="s">
        <v>440</v>
      </c>
      <c r="U90" s="134">
        <v>26.5</v>
      </c>
      <c r="V90" s="135">
        <v>1</v>
      </c>
      <c r="W90" s="135" t="s">
        <v>213</v>
      </c>
      <c r="X90" s="135" t="s">
        <v>213</v>
      </c>
      <c r="Y90" s="136" t="s">
        <v>418</v>
      </c>
      <c r="Z90" s="116" t="s">
        <v>237</v>
      </c>
    </row>
    <row r="91" spans="1:26" s="12" customFormat="1" ht="66">
      <c r="A91" s="96">
        <v>83</v>
      </c>
      <c r="B91" s="131" t="s">
        <v>198</v>
      </c>
      <c r="C91" s="116" t="s">
        <v>200</v>
      </c>
      <c r="D91" s="116" t="s">
        <v>211</v>
      </c>
      <c r="E91" s="98"/>
      <c r="F91" s="116">
        <v>2019</v>
      </c>
      <c r="G91" s="132">
        <v>90335.95</v>
      </c>
      <c r="H91" s="99" t="s">
        <v>453</v>
      </c>
      <c r="I91" s="133" t="s">
        <v>215</v>
      </c>
      <c r="J91" s="116" t="s">
        <v>282</v>
      </c>
      <c r="K91" s="116" t="s">
        <v>377</v>
      </c>
      <c r="L91" s="116" t="s">
        <v>378</v>
      </c>
      <c r="M91" s="116" t="s">
        <v>379</v>
      </c>
      <c r="N91" s="102"/>
      <c r="O91" s="116" t="s">
        <v>424</v>
      </c>
      <c r="P91" s="116" t="s">
        <v>424</v>
      </c>
      <c r="Q91" s="116" t="s">
        <v>440</v>
      </c>
      <c r="R91" s="116" t="s">
        <v>440</v>
      </c>
      <c r="S91" s="116" t="s">
        <v>440</v>
      </c>
      <c r="T91" s="116" t="s">
        <v>440</v>
      </c>
      <c r="U91" s="134">
        <v>30.5</v>
      </c>
      <c r="V91" s="135">
        <v>1</v>
      </c>
      <c r="W91" s="135" t="s">
        <v>213</v>
      </c>
      <c r="X91" s="135" t="s">
        <v>213</v>
      </c>
      <c r="Y91" s="136" t="s">
        <v>418</v>
      </c>
      <c r="Z91" s="116" t="s">
        <v>237</v>
      </c>
    </row>
    <row r="92" spans="1:26" s="12" customFormat="1" ht="66">
      <c r="A92" s="104">
        <v>84</v>
      </c>
      <c r="B92" s="131" t="s">
        <v>201</v>
      </c>
      <c r="C92" s="116" t="s">
        <v>202</v>
      </c>
      <c r="D92" s="116" t="s">
        <v>211</v>
      </c>
      <c r="E92" s="98"/>
      <c r="F92" s="116">
        <v>2019</v>
      </c>
      <c r="G92" s="132">
        <v>92567.15</v>
      </c>
      <c r="H92" s="99" t="s">
        <v>453</v>
      </c>
      <c r="I92" s="133" t="s">
        <v>215</v>
      </c>
      <c r="J92" s="116" t="s">
        <v>282</v>
      </c>
      <c r="K92" s="116" t="s">
        <v>380</v>
      </c>
      <c r="L92" s="116" t="s">
        <v>378</v>
      </c>
      <c r="M92" s="116" t="s">
        <v>381</v>
      </c>
      <c r="N92" s="102"/>
      <c r="O92" s="116" t="s">
        <v>424</v>
      </c>
      <c r="P92" s="116" t="s">
        <v>424</v>
      </c>
      <c r="Q92" s="116" t="s">
        <v>424</v>
      </c>
      <c r="R92" s="116" t="s">
        <v>424</v>
      </c>
      <c r="S92" s="116" t="s">
        <v>440</v>
      </c>
      <c r="T92" s="116" t="s">
        <v>424</v>
      </c>
      <c r="U92" s="135">
        <v>28.47</v>
      </c>
      <c r="V92" s="135">
        <v>1</v>
      </c>
      <c r="W92" s="135" t="s">
        <v>213</v>
      </c>
      <c r="X92" s="135" t="s">
        <v>213</v>
      </c>
      <c r="Y92" s="136" t="s">
        <v>418</v>
      </c>
      <c r="Z92" s="116" t="s">
        <v>237</v>
      </c>
    </row>
    <row r="93" spans="1:26" s="12" customFormat="1" ht="66">
      <c r="A93" s="96">
        <v>85</v>
      </c>
      <c r="B93" s="131" t="s">
        <v>198</v>
      </c>
      <c r="C93" s="116" t="s">
        <v>203</v>
      </c>
      <c r="D93" s="116" t="s">
        <v>211</v>
      </c>
      <c r="E93" s="98"/>
      <c r="F93" s="116">
        <v>2019</v>
      </c>
      <c r="G93" s="132">
        <v>97839.59</v>
      </c>
      <c r="H93" s="99" t="s">
        <v>453</v>
      </c>
      <c r="I93" s="133" t="s">
        <v>215</v>
      </c>
      <c r="J93" s="116" t="s">
        <v>282</v>
      </c>
      <c r="K93" s="116" t="s">
        <v>377</v>
      </c>
      <c r="L93" s="116" t="s">
        <v>378</v>
      </c>
      <c r="M93" s="116" t="s">
        <v>382</v>
      </c>
      <c r="N93" s="102"/>
      <c r="O93" s="116" t="s">
        <v>424</v>
      </c>
      <c r="P93" s="116" t="s">
        <v>424</v>
      </c>
      <c r="Q93" s="116" t="s">
        <v>440</v>
      </c>
      <c r="R93" s="116" t="s">
        <v>440</v>
      </c>
      <c r="S93" s="116" t="s">
        <v>440</v>
      </c>
      <c r="T93" s="116" t="s">
        <v>440</v>
      </c>
      <c r="U93" s="135">
        <v>24.49</v>
      </c>
      <c r="V93" s="135">
        <v>1</v>
      </c>
      <c r="W93" s="135" t="s">
        <v>213</v>
      </c>
      <c r="X93" s="135" t="s">
        <v>213</v>
      </c>
      <c r="Y93" s="136" t="s">
        <v>418</v>
      </c>
      <c r="Z93" s="116" t="s">
        <v>237</v>
      </c>
    </row>
    <row r="94" spans="1:26" s="12" customFormat="1" ht="38.25" customHeight="1">
      <c r="A94" s="104">
        <v>86</v>
      </c>
      <c r="B94" s="131" t="s">
        <v>204</v>
      </c>
      <c r="C94" s="116" t="s">
        <v>205</v>
      </c>
      <c r="D94" s="116" t="s">
        <v>211</v>
      </c>
      <c r="E94" s="98"/>
      <c r="F94" s="116">
        <v>2019</v>
      </c>
      <c r="G94" s="132">
        <v>133553.02</v>
      </c>
      <c r="H94" s="99" t="s">
        <v>453</v>
      </c>
      <c r="I94" s="133" t="s">
        <v>215</v>
      </c>
      <c r="J94" s="116" t="s">
        <v>282</v>
      </c>
      <c r="K94" s="116" t="s">
        <v>237</v>
      </c>
      <c r="L94" s="116" t="s">
        <v>378</v>
      </c>
      <c r="M94" s="116" t="s">
        <v>383</v>
      </c>
      <c r="N94" s="102"/>
      <c r="O94" s="116" t="s">
        <v>424</v>
      </c>
      <c r="P94" s="116" t="s">
        <v>424</v>
      </c>
      <c r="Q94" s="116" t="s">
        <v>440</v>
      </c>
      <c r="R94" s="116" t="s">
        <v>440</v>
      </c>
      <c r="S94" s="116" t="s">
        <v>440</v>
      </c>
      <c r="T94" s="116" t="s">
        <v>440</v>
      </c>
      <c r="U94" s="135">
        <v>98.97</v>
      </c>
      <c r="V94" s="135">
        <v>1</v>
      </c>
      <c r="W94" s="135" t="s">
        <v>213</v>
      </c>
      <c r="X94" s="135" t="s">
        <v>213</v>
      </c>
      <c r="Y94" s="136" t="s">
        <v>418</v>
      </c>
      <c r="Z94" s="116" t="s">
        <v>237</v>
      </c>
    </row>
    <row r="95" spans="1:26" s="12" customFormat="1" ht="25.5" customHeight="1">
      <c r="A95" s="96">
        <v>87</v>
      </c>
      <c r="B95" s="131" t="s">
        <v>206</v>
      </c>
      <c r="C95" s="116" t="s">
        <v>207</v>
      </c>
      <c r="D95" s="116" t="s">
        <v>211</v>
      </c>
      <c r="E95" s="98"/>
      <c r="F95" s="116">
        <v>2019</v>
      </c>
      <c r="G95" s="132">
        <v>25808.6</v>
      </c>
      <c r="H95" s="99" t="s">
        <v>453</v>
      </c>
      <c r="I95" s="133" t="s">
        <v>215</v>
      </c>
      <c r="J95" s="116" t="s">
        <v>282</v>
      </c>
      <c r="K95" s="116" t="s">
        <v>384</v>
      </c>
      <c r="L95" s="116" t="s">
        <v>385</v>
      </c>
      <c r="M95" s="116" t="s">
        <v>386</v>
      </c>
      <c r="N95" s="102"/>
      <c r="O95" s="116" t="s">
        <v>424</v>
      </c>
      <c r="P95" s="116" t="s">
        <v>424</v>
      </c>
      <c r="Q95" s="116" t="s">
        <v>440</v>
      </c>
      <c r="R95" s="116" t="s">
        <v>440</v>
      </c>
      <c r="S95" s="116" t="s">
        <v>440</v>
      </c>
      <c r="T95" s="116" t="s">
        <v>440</v>
      </c>
      <c r="U95" s="135" t="s">
        <v>440</v>
      </c>
      <c r="V95" s="135">
        <v>1</v>
      </c>
      <c r="W95" s="135" t="s">
        <v>213</v>
      </c>
      <c r="X95" s="135" t="s">
        <v>213</v>
      </c>
      <c r="Y95" s="136" t="s">
        <v>418</v>
      </c>
      <c r="Z95" s="116" t="s">
        <v>237</v>
      </c>
    </row>
    <row r="96" spans="1:26" s="12" customFormat="1" ht="66">
      <c r="A96" s="104">
        <v>88</v>
      </c>
      <c r="B96" s="131" t="s">
        <v>208</v>
      </c>
      <c r="C96" s="116" t="s">
        <v>209</v>
      </c>
      <c r="D96" s="116" t="s">
        <v>211</v>
      </c>
      <c r="E96" s="98"/>
      <c r="F96" s="116" t="s">
        <v>215</v>
      </c>
      <c r="G96" s="132">
        <v>82911.13</v>
      </c>
      <c r="H96" s="99" t="s">
        <v>453</v>
      </c>
      <c r="I96" s="133" t="s">
        <v>215</v>
      </c>
      <c r="J96" s="116" t="s">
        <v>283</v>
      </c>
      <c r="K96" s="116" t="s">
        <v>377</v>
      </c>
      <c r="L96" s="116" t="s">
        <v>377</v>
      </c>
      <c r="M96" s="116" t="s">
        <v>387</v>
      </c>
      <c r="N96" s="102"/>
      <c r="O96" s="116" t="s">
        <v>424</v>
      </c>
      <c r="P96" s="116" t="s">
        <v>424</v>
      </c>
      <c r="Q96" s="116" t="s">
        <v>440</v>
      </c>
      <c r="R96" s="116" t="s">
        <v>440</v>
      </c>
      <c r="S96" s="116" t="s">
        <v>440</v>
      </c>
      <c r="T96" s="116" t="s">
        <v>424</v>
      </c>
      <c r="U96" s="135">
        <v>108.85</v>
      </c>
      <c r="V96" s="135">
        <v>1</v>
      </c>
      <c r="W96" s="135" t="s">
        <v>213</v>
      </c>
      <c r="X96" s="135" t="s">
        <v>213</v>
      </c>
      <c r="Y96" s="136" t="s">
        <v>418</v>
      </c>
      <c r="Z96" s="116" t="s">
        <v>215</v>
      </c>
    </row>
    <row r="97" spans="1:26" s="6" customFormat="1" ht="21" customHeight="1">
      <c r="A97" s="332" t="s">
        <v>0</v>
      </c>
      <c r="B97" s="332" t="s">
        <v>0</v>
      </c>
      <c r="C97" s="332"/>
      <c r="D97" s="137"/>
      <c r="E97" s="138"/>
      <c r="F97" s="99"/>
      <c r="G97" s="309">
        <f>SUM(G11:G96)</f>
        <v>25123043.369999997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21" customHeight="1">
      <c r="A98" s="327" t="s">
        <v>713</v>
      </c>
      <c r="B98" s="328"/>
      <c r="C98" s="328"/>
      <c r="D98" s="328"/>
      <c r="E98" s="329"/>
      <c r="F98" s="306"/>
      <c r="G98" s="310"/>
      <c r="H98" s="92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52.5">
      <c r="A99" s="99">
        <v>1</v>
      </c>
      <c r="B99" s="140" t="s">
        <v>820</v>
      </c>
      <c r="C99" s="141" t="s">
        <v>714</v>
      </c>
      <c r="D99" s="141" t="s">
        <v>211</v>
      </c>
      <c r="E99" s="141" t="s">
        <v>213</v>
      </c>
      <c r="F99" s="141" t="s">
        <v>715</v>
      </c>
      <c r="G99" s="142">
        <f>1347000+836258.33+36000</f>
        <v>2219258.33</v>
      </c>
      <c r="H99" s="143" t="s">
        <v>453</v>
      </c>
      <c r="I99" s="144" t="s">
        <v>716</v>
      </c>
      <c r="J99" s="141" t="s">
        <v>717</v>
      </c>
      <c r="K99" s="141" t="s">
        <v>721</v>
      </c>
      <c r="L99" s="141" t="s">
        <v>722</v>
      </c>
      <c r="M99" s="141" t="s">
        <v>723</v>
      </c>
      <c r="N99" s="102"/>
      <c r="O99" s="141" t="s">
        <v>425</v>
      </c>
      <c r="P99" s="141" t="s">
        <v>425</v>
      </c>
      <c r="Q99" s="141" t="s">
        <v>425</v>
      </c>
      <c r="R99" s="141" t="s">
        <v>425</v>
      </c>
      <c r="S99" s="141" t="s">
        <v>425</v>
      </c>
      <c r="T99" s="141" t="s">
        <v>425</v>
      </c>
      <c r="U99" s="141">
        <v>356.9</v>
      </c>
      <c r="V99" s="145">
        <v>2</v>
      </c>
      <c r="W99" s="141" t="s">
        <v>731</v>
      </c>
      <c r="X99" s="141" t="s">
        <v>211</v>
      </c>
      <c r="Y99" s="141" t="s">
        <v>727</v>
      </c>
      <c r="Z99" s="99" t="s">
        <v>821</v>
      </c>
    </row>
    <row r="100" spans="1:26" s="12" customFormat="1" ht="73.5" customHeight="1">
      <c r="A100" s="99">
        <v>2</v>
      </c>
      <c r="B100" s="140" t="s">
        <v>718</v>
      </c>
      <c r="C100" s="141" t="s">
        <v>714</v>
      </c>
      <c r="D100" s="141" t="s">
        <v>211</v>
      </c>
      <c r="E100" s="141" t="s">
        <v>213</v>
      </c>
      <c r="F100" s="141" t="s">
        <v>715</v>
      </c>
      <c r="G100" s="311">
        <v>519000</v>
      </c>
      <c r="H100" s="143" t="s">
        <v>932</v>
      </c>
      <c r="I100" s="144" t="s">
        <v>719</v>
      </c>
      <c r="J100" s="141" t="s">
        <v>720</v>
      </c>
      <c r="K100" s="141" t="s">
        <v>724</v>
      </c>
      <c r="L100" s="141" t="s">
        <v>725</v>
      </c>
      <c r="M100" s="141" t="s">
        <v>726</v>
      </c>
      <c r="N100" s="102"/>
      <c r="O100" s="141" t="s">
        <v>432</v>
      </c>
      <c r="P100" s="141" t="s">
        <v>729</v>
      </c>
      <c r="Q100" s="141" t="s">
        <v>424</v>
      </c>
      <c r="R100" s="141" t="s">
        <v>729</v>
      </c>
      <c r="S100" s="141" t="s">
        <v>730</v>
      </c>
      <c r="T100" s="141" t="s">
        <v>648</v>
      </c>
      <c r="U100" s="141">
        <v>85.55</v>
      </c>
      <c r="V100" s="145">
        <v>1</v>
      </c>
      <c r="W100" s="141" t="s">
        <v>589</v>
      </c>
      <c r="X100" s="141" t="s">
        <v>428</v>
      </c>
      <c r="Y100" s="141" t="s">
        <v>728</v>
      </c>
      <c r="Z100" s="102"/>
    </row>
    <row r="101" spans="1:26" s="6" customFormat="1" ht="17.25" customHeight="1">
      <c r="A101" s="332" t="s">
        <v>0</v>
      </c>
      <c r="B101" s="332" t="s">
        <v>0</v>
      </c>
      <c r="C101" s="332"/>
      <c r="D101" s="137"/>
      <c r="E101" s="138"/>
      <c r="F101" s="99"/>
      <c r="G101" s="312">
        <f>SUM(G99:G100)</f>
        <v>2738258.33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7.25" customHeight="1">
      <c r="A102" s="327" t="s">
        <v>599</v>
      </c>
      <c r="B102" s="328"/>
      <c r="C102" s="328"/>
      <c r="D102" s="328"/>
      <c r="E102" s="329"/>
      <c r="F102" s="306"/>
      <c r="G102" s="313"/>
      <c r="H102" s="92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s="6" customFormat="1" ht="52.5">
      <c r="A103" s="99">
        <v>1</v>
      </c>
      <c r="B103" s="146" t="s">
        <v>833</v>
      </c>
      <c r="C103" s="141"/>
      <c r="D103" s="147" t="s">
        <v>211</v>
      </c>
      <c r="E103" s="147" t="s">
        <v>589</v>
      </c>
      <c r="F103" s="96"/>
      <c r="G103" s="330">
        <v>4993000</v>
      </c>
      <c r="H103" s="334" t="s">
        <v>932</v>
      </c>
      <c r="I103" s="100" t="s">
        <v>612</v>
      </c>
      <c r="J103" s="96"/>
      <c r="K103" s="102"/>
      <c r="L103" s="102"/>
      <c r="M103" s="102"/>
      <c r="N103" s="102"/>
      <c r="O103" s="96" t="s">
        <v>424</v>
      </c>
      <c r="P103" s="96" t="s">
        <v>424</v>
      </c>
      <c r="Q103" s="96" t="s">
        <v>424</v>
      </c>
      <c r="R103" s="96" t="s">
        <v>424</v>
      </c>
      <c r="S103" s="96" t="s">
        <v>617</v>
      </c>
      <c r="T103" s="96" t="s">
        <v>424</v>
      </c>
      <c r="U103" s="344" t="s">
        <v>618</v>
      </c>
      <c r="V103" s="103"/>
      <c r="W103" s="103" t="s">
        <v>213</v>
      </c>
      <c r="X103" s="103" t="s">
        <v>213</v>
      </c>
      <c r="Y103" s="96" t="s">
        <v>616</v>
      </c>
      <c r="Z103" s="341" t="s">
        <v>834</v>
      </c>
    </row>
    <row r="104" spans="1:26" s="6" customFormat="1" ht="26.25">
      <c r="A104" s="99">
        <v>2</v>
      </c>
      <c r="B104" s="120" t="s">
        <v>600</v>
      </c>
      <c r="C104" s="141"/>
      <c r="D104" s="98"/>
      <c r="E104" s="98"/>
      <c r="F104" s="104" t="s">
        <v>607</v>
      </c>
      <c r="G104" s="330"/>
      <c r="H104" s="335"/>
      <c r="I104" s="104" t="s">
        <v>613</v>
      </c>
      <c r="J104" s="104" t="s">
        <v>614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345"/>
      <c r="V104" s="108"/>
      <c r="W104" s="102"/>
      <c r="X104" s="102"/>
      <c r="Y104" s="102"/>
      <c r="Z104" s="342"/>
    </row>
    <row r="105" spans="1:26" s="6" customFormat="1" ht="52.5">
      <c r="A105" s="99">
        <v>3</v>
      </c>
      <c r="B105" s="120" t="s">
        <v>601</v>
      </c>
      <c r="C105" s="141"/>
      <c r="D105" s="98"/>
      <c r="E105" s="98"/>
      <c r="F105" s="104" t="s">
        <v>608</v>
      </c>
      <c r="G105" s="330"/>
      <c r="H105" s="335"/>
      <c r="I105" s="104" t="s">
        <v>615</v>
      </c>
      <c r="J105" s="104" t="s">
        <v>614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345"/>
      <c r="V105" s="108">
        <v>2</v>
      </c>
      <c r="W105" s="102"/>
      <c r="X105" s="102"/>
      <c r="Y105" s="102"/>
      <c r="Z105" s="342"/>
    </row>
    <row r="106" spans="1:26" s="6" customFormat="1" ht="52.5">
      <c r="A106" s="99">
        <v>4</v>
      </c>
      <c r="B106" s="120" t="s">
        <v>602</v>
      </c>
      <c r="C106" s="141"/>
      <c r="D106" s="98"/>
      <c r="E106" s="98"/>
      <c r="F106" s="104" t="s">
        <v>609</v>
      </c>
      <c r="G106" s="330"/>
      <c r="H106" s="335"/>
      <c r="I106" s="104" t="s">
        <v>615</v>
      </c>
      <c r="J106" s="104" t="s">
        <v>614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345"/>
      <c r="V106" s="108">
        <v>2</v>
      </c>
      <c r="W106" s="102"/>
      <c r="X106" s="102"/>
      <c r="Y106" s="102"/>
      <c r="Z106" s="342"/>
    </row>
    <row r="107" spans="1:26" s="6" customFormat="1" ht="52.5">
      <c r="A107" s="99">
        <v>5</v>
      </c>
      <c r="B107" s="120" t="s">
        <v>603</v>
      </c>
      <c r="C107" s="141"/>
      <c r="D107" s="98"/>
      <c r="E107" s="98"/>
      <c r="F107" s="104" t="s">
        <v>610</v>
      </c>
      <c r="G107" s="330"/>
      <c r="H107" s="336"/>
      <c r="I107" s="104" t="s">
        <v>615</v>
      </c>
      <c r="J107" s="104" t="s">
        <v>614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346"/>
      <c r="V107" s="108">
        <v>1</v>
      </c>
      <c r="W107" s="102"/>
      <c r="X107" s="102"/>
      <c r="Y107" s="102"/>
      <c r="Z107" s="343"/>
    </row>
    <row r="108" spans="1:26" s="6" customFormat="1" ht="26.25">
      <c r="A108" s="99">
        <v>6</v>
      </c>
      <c r="B108" s="120" t="s">
        <v>769</v>
      </c>
      <c r="C108" s="141"/>
      <c r="D108" s="98"/>
      <c r="E108" s="98"/>
      <c r="F108" s="104" t="s">
        <v>551</v>
      </c>
      <c r="G108" s="126">
        <v>256392.67</v>
      </c>
      <c r="H108" s="141" t="s">
        <v>453</v>
      </c>
      <c r="I108" s="104"/>
      <c r="J108" s="104" t="s">
        <v>614</v>
      </c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8">
        <v>0</v>
      </c>
      <c r="W108" s="102"/>
      <c r="X108" s="102"/>
      <c r="Y108" s="102"/>
      <c r="Z108" s="102"/>
    </row>
    <row r="109" spans="1:26" s="6" customFormat="1" ht="26.25">
      <c r="A109" s="99">
        <v>7</v>
      </c>
      <c r="B109" s="120" t="s">
        <v>604</v>
      </c>
      <c r="C109" s="141"/>
      <c r="D109" s="98"/>
      <c r="E109" s="98"/>
      <c r="F109" s="104" t="s">
        <v>555</v>
      </c>
      <c r="G109" s="126">
        <v>27066.3</v>
      </c>
      <c r="H109" s="141" t="s">
        <v>453</v>
      </c>
      <c r="I109" s="104"/>
      <c r="J109" s="104" t="s">
        <v>614</v>
      </c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s="6" customFormat="1" ht="26.25">
      <c r="A110" s="99">
        <v>8</v>
      </c>
      <c r="B110" s="120" t="s">
        <v>605</v>
      </c>
      <c r="C110" s="141"/>
      <c r="D110" s="98"/>
      <c r="E110" s="98"/>
      <c r="F110" s="104" t="s">
        <v>555</v>
      </c>
      <c r="G110" s="126">
        <v>11135.78</v>
      </c>
      <c r="H110" s="141" t="s">
        <v>453</v>
      </c>
      <c r="I110" s="104"/>
      <c r="J110" s="104" t="s">
        <v>614</v>
      </c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s="6" customFormat="1" ht="26.25">
      <c r="A111" s="99">
        <v>9</v>
      </c>
      <c r="B111" s="120" t="s">
        <v>606</v>
      </c>
      <c r="C111" s="141"/>
      <c r="D111" s="98"/>
      <c r="E111" s="98"/>
      <c r="F111" s="104" t="s">
        <v>611</v>
      </c>
      <c r="G111" s="126">
        <v>39036.79</v>
      </c>
      <c r="H111" s="141" t="s">
        <v>453</v>
      </c>
      <c r="I111" s="104"/>
      <c r="J111" s="104" t="s">
        <v>614</v>
      </c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s="6" customFormat="1" ht="20.25" customHeight="1">
      <c r="A112" s="332" t="s">
        <v>0</v>
      </c>
      <c r="B112" s="332"/>
      <c r="C112" s="332"/>
      <c r="D112" s="137"/>
      <c r="E112" s="138"/>
      <c r="F112" s="99"/>
      <c r="G112" s="314">
        <f>SUM(G103:G111)</f>
        <v>5326631.54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20.25" customHeight="1">
      <c r="A113" s="327" t="s">
        <v>771</v>
      </c>
      <c r="B113" s="328"/>
      <c r="C113" s="328"/>
      <c r="D113" s="328"/>
      <c r="E113" s="328"/>
      <c r="F113" s="329"/>
      <c r="G113" s="315"/>
      <c r="H113" s="92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148"/>
    </row>
    <row r="114" spans="1:26" s="6" customFormat="1" ht="144.75">
      <c r="A114" s="99">
        <v>1</v>
      </c>
      <c r="B114" s="149" t="s">
        <v>772</v>
      </c>
      <c r="C114" s="150"/>
      <c r="D114" s="150" t="s">
        <v>448</v>
      </c>
      <c r="E114" s="98"/>
      <c r="F114" s="96">
        <v>1990</v>
      </c>
      <c r="G114" s="316">
        <v>6312000</v>
      </c>
      <c r="H114" s="141" t="s">
        <v>932</v>
      </c>
      <c r="I114" s="100" t="s">
        <v>780</v>
      </c>
      <c r="J114" s="96" t="s">
        <v>784</v>
      </c>
      <c r="K114" s="96" t="s">
        <v>785</v>
      </c>
      <c r="L114" s="96" t="s">
        <v>786</v>
      </c>
      <c r="M114" s="96" t="s">
        <v>787</v>
      </c>
      <c r="N114" s="102"/>
      <c r="O114" s="96" t="s">
        <v>424</v>
      </c>
      <c r="P114" s="96" t="s">
        <v>648</v>
      </c>
      <c r="Q114" s="96" t="s">
        <v>648</v>
      </c>
      <c r="R114" s="96" t="s">
        <v>795</v>
      </c>
      <c r="S114" s="96" t="s">
        <v>795</v>
      </c>
      <c r="T114" s="96" t="s">
        <v>648</v>
      </c>
      <c r="U114" s="151">
        <v>2340</v>
      </c>
      <c r="V114" s="103">
        <v>3</v>
      </c>
      <c r="W114" s="103" t="s">
        <v>211</v>
      </c>
      <c r="X114" s="103" t="s">
        <v>213</v>
      </c>
      <c r="Y114" s="96" t="s">
        <v>794</v>
      </c>
      <c r="Z114" s="96" t="s">
        <v>234</v>
      </c>
    </row>
    <row r="115" spans="1:26" s="6" customFormat="1" ht="39">
      <c r="A115" s="99">
        <v>2</v>
      </c>
      <c r="B115" s="152" t="s">
        <v>773</v>
      </c>
      <c r="C115" s="99"/>
      <c r="D115" s="99" t="s">
        <v>448</v>
      </c>
      <c r="E115" s="98"/>
      <c r="F115" s="104">
        <v>1990</v>
      </c>
      <c r="G115" s="316">
        <v>1422000</v>
      </c>
      <c r="H115" s="141" t="s">
        <v>932</v>
      </c>
      <c r="I115" s="104" t="s">
        <v>781</v>
      </c>
      <c r="J115" s="96" t="s">
        <v>784</v>
      </c>
      <c r="K115" s="104" t="s">
        <v>785</v>
      </c>
      <c r="L115" s="104" t="s">
        <v>786</v>
      </c>
      <c r="M115" s="104" t="s">
        <v>787</v>
      </c>
      <c r="N115" s="102"/>
      <c r="O115" s="104" t="s">
        <v>424</v>
      </c>
      <c r="P115" s="104" t="s">
        <v>648</v>
      </c>
      <c r="Q115" s="104" t="s">
        <v>648</v>
      </c>
      <c r="R115" s="104" t="s">
        <v>795</v>
      </c>
      <c r="S115" s="96" t="s">
        <v>795</v>
      </c>
      <c r="T115" s="104" t="s">
        <v>648</v>
      </c>
      <c r="U115" s="151">
        <v>527</v>
      </c>
      <c r="V115" s="108">
        <v>3</v>
      </c>
      <c r="W115" s="108" t="s">
        <v>211</v>
      </c>
      <c r="X115" s="108" t="s">
        <v>213</v>
      </c>
      <c r="Y115" s="104" t="s">
        <v>794</v>
      </c>
      <c r="Z115" s="104" t="s">
        <v>234</v>
      </c>
    </row>
    <row r="116" spans="1:26" s="6" customFormat="1" ht="39">
      <c r="A116" s="99">
        <v>3</v>
      </c>
      <c r="B116" s="152" t="s">
        <v>774</v>
      </c>
      <c r="C116" s="99"/>
      <c r="D116" s="99" t="s">
        <v>448</v>
      </c>
      <c r="E116" s="98"/>
      <c r="F116" s="104">
        <v>1990</v>
      </c>
      <c r="G116" s="316">
        <v>1656000</v>
      </c>
      <c r="H116" s="141" t="s">
        <v>932</v>
      </c>
      <c r="I116" s="104" t="s">
        <v>781</v>
      </c>
      <c r="J116" s="96" t="s">
        <v>784</v>
      </c>
      <c r="K116" s="104" t="s">
        <v>785</v>
      </c>
      <c r="L116" s="104" t="s">
        <v>786</v>
      </c>
      <c r="M116" s="104" t="s">
        <v>787</v>
      </c>
      <c r="N116" s="102"/>
      <c r="O116" s="104" t="s">
        <v>424</v>
      </c>
      <c r="P116" s="104" t="s">
        <v>648</v>
      </c>
      <c r="Q116" s="104" t="s">
        <v>648</v>
      </c>
      <c r="R116" s="104" t="s">
        <v>795</v>
      </c>
      <c r="S116" s="96" t="s">
        <v>795</v>
      </c>
      <c r="T116" s="104" t="s">
        <v>648</v>
      </c>
      <c r="U116" s="151">
        <v>614</v>
      </c>
      <c r="V116" s="108">
        <v>2</v>
      </c>
      <c r="W116" s="108" t="s">
        <v>211</v>
      </c>
      <c r="X116" s="108" t="s">
        <v>213</v>
      </c>
      <c r="Y116" s="104" t="s">
        <v>794</v>
      </c>
      <c r="Z116" s="104" t="s">
        <v>234</v>
      </c>
    </row>
    <row r="117" spans="1:26" s="6" customFormat="1" ht="39">
      <c r="A117" s="99">
        <v>4</v>
      </c>
      <c r="B117" s="152" t="s">
        <v>775</v>
      </c>
      <c r="C117" s="99"/>
      <c r="D117" s="99" t="s">
        <v>448</v>
      </c>
      <c r="E117" s="98"/>
      <c r="F117" s="104">
        <v>1990</v>
      </c>
      <c r="G117" s="316">
        <v>3051000</v>
      </c>
      <c r="H117" s="141" t="s">
        <v>932</v>
      </c>
      <c r="I117" s="104" t="s">
        <v>781</v>
      </c>
      <c r="J117" s="96" t="s">
        <v>784</v>
      </c>
      <c r="K117" s="104" t="s">
        <v>785</v>
      </c>
      <c r="L117" s="104" t="s">
        <v>786</v>
      </c>
      <c r="M117" s="104" t="s">
        <v>787</v>
      </c>
      <c r="N117" s="102"/>
      <c r="O117" s="104" t="s">
        <v>424</v>
      </c>
      <c r="P117" s="104" t="s">
        <v>648</v>
      </c>
      <c r="Q117" s="104" t="s">
        <v>648</v>
      </c>
      <c r="R117" s="104" t="s">
        <v>795</v>
      </c>
      <c r="S117" s="96" t="s">
        <v>795</v>
      </c>
      <c r="T117" s="104" t="s">
        <v>648</v>
      </c>
      <c r="U117" s="151">
        <v>1131</v>
      </c>
      <c r="V117" s="108">
        <v>2</v>
      </c>
      <c r="W117" s="108" t="s">
        <v>211</v>
      </c>
      <c r="X117" s="108" t="s">
        <v>213</v>
      </c>
      <c r="Y117" s="104" t="s">
        <v>794</v>
      </c>
      <c r="Z117" s="104" t="s">
        <v>234</v>
      </c>
    </row>
    <row r="118" spans="1:26" s="6" customFormat="1" ht="39">
      <c r="A118" s="99">
        <v>5</v>
      </c>
      <c r="B118" s="152" t="s">
        <v>776</v>
      </c>
      <c r="C118" s="99"/>
      <c r="D118" s="99" t="s">
        <v>448</v>
      </c>
      <c r="E118" s="98"/>
      <c r="F118" s="104">
        <v>1990</v>
      </c>
      <c r="G118" s="316">
        <v>351000</v>
      </c>
      <c r="H118" s="141" t="s">
        <v>932</v>
      </c>
      <c r="I118" s="104" t="s">
        <v>781</v>
      </c>
      <c r="J118" s="96" t="s">
        <v>784</v>
      </c>
      <c r="K118" s="104" t="s">
        <v>785</v>
      </c>
      <c r="L118" s="104" t="s">
        <v>786</v>
      </c>
      <c r="M118" s="104" t="s">
        <v>787</v>
      </c>
      <c r="N118" s="102"/>
      <c r="O118" s="104" t="s">
        <v>424</v>
      </c>
      <c r="P118" s="104" t="s">
        <v>648</v>
      </c>
      <c r="Q118" s="104" t="s">
        <v>648</v>
      </c>
      <c r="R118" s="104" t="s">
        <v>795</v>
      </c>
      <c r="S118" s="96" t="s">
        <v>795</v>
      </c>
      <c r="T118" s="104" t="s">
        <v>648</v>
      </c>
      <c r="U118" s="151">
        <v>130</v>
      </c>
      <c r="V118" s="108">
        <v>2</v>
      </c>
      <c r="W118" s="108" t="s">
        <v>211</v>
      </c>
      <c r="X118" s="108" t="s">
        <v>213</v>
      </c>
      <c r="Y118" s="104" t="s">
        <v>794</v>
      </c>
      <c r="Z118" s="104" t="s">
        <v>234</v>
      </c>
    </row>
    <row r="119" spans="1:26" s="6" customFormat="1" ht="39">
      <c r="A119" s="99">
        <v>6</v>
      </c>
      <c r="B119" s="152" t="s">
        <v>777</v>
      </c>
      <c r="C119" s="99"/>
      <c r="D119" s="99" t="s">
        <v>448</v>
      </c>
      <c r="E119" s="98"/>
      <c r="F119" s="104">
        <v>1990</v>
      </c>
      <c r="G119" s="316">
        <v>1238000</v>
      </c>
      <c r="H119" s="141" t="s">
        <v>932</v>
      </c>
      <c r="I119" s="104" t="s">
        <v>781</v>
      </c>
      <c r="J119" s="96" t="s">
        <v>784</v>
      </c>
      <c r="K119" s="104" t="s">
        <v>785</v>
      </c>
      <c r="L119" s="104" t="s">
        <v>788</v>
      </c>
      <c r="M119" s="104" t="s">
        <v>789</v>
      </c>
      <c r="N119" s="102"/>
      <c r="O119" s="104" t="s">
        <v>424</v>
      </c>
      <c r="P119" s="104" t="s">
        <v>648</v>
      </c>
      <c r="Q119" s="104" t="s">
        <v>648</v>
      </c>
      <c r="R119" s="104" t="s">
        <v>648</v>
      </c>
      <c r="S119" s="96" t="s">
        <v>795</v>
      </c>
      <c r="T119" s="104" t="s">
        <v>648</v>
      </c>
      <c r="U119" s="151">
        <v>459</v>
      </c>
      <c r="V119" s="108">
        <v>1</v>
      </c>
      <c r="W119" s="108" t="s">
        <v>211</v>
      </c>
      <c r="X119" s="108" t="s">
        <v>213</v>
      </c>
      <c r="Y119" s="104" t="s">
        <v>794</v>
      </c>
      <c r="Z119" s="104" t="s">
        <v>234</v>
      </c>
    </row>
    <row r="120" spans="1:26" s="6" customFormat="1" ht="92.25">
      <c r="A120" s="99">
        <v>7</v>
      </c>
      <c r="B120" s="152" t="s">
        <v>778</v>
      </c>
      <c r="C120" s="99"/>
      <c r="D120" s="99" t="s">
        <v>448</v>
      </c>
      <c r="E120" s="98"/>
      <c r="F120" s="104">
        <v>2010</v>
      </c>
      <c r="G120" s="132">
        <v>983957.78</v>
      </c>
      <c r="H120" s="141" t="s">
        <v>453</v>
      </c>
      <c r="I120" s="104" t="s">
        <v>782</v>
      </c>
      <c r="J120" s="96" t="s">
        <v>784</v>
      </c>
      <c r="K120" s="104" t="s">
        <v>790</v>
      </c>
      <c r="L120" s="104" t="s">
        <v>791</v>
      </c>
      <c r="M120" s="104" t="s">
        <v>792</v>
      </c>
      <c r="N120" s="102"/>
      <c r="O120" s="104" t="s">
        <v>424</v>
      </c>
      <c r="P120" s="104" t="s">
        <v>648</v>
      </c>
      <c r="Q120" s="104" t="s">
        <v>648</v>
      </c>
      <c r="R120" s="104" t="s">
        <v>648</v>
      </c>
      <c r="S120" s="104" t="s">
        <v>234</v>
      </c>
      <c r="T120" s="104" t="s">
        <v>648</v>
      </c>
      <c r="U120" s="99" t="s">
        <v>796</v>
      </c>
      <c r="V120" s="108">
        <v>1</v>
      </c>
      <c r="W120" s="108" t="s">
        <v>211</v>
      </c>
      <c r="X120" s="108" t="s">
        <v>213</v>
      </c>
      <c r="Y120" s="104" t="s">
        <v>794</v>
      </c>
      <c r="Z120" s="104" t="s">
        <v>234</v>
      </c>
    </row>
    <row r="121" spans="1:26" s="6" customFormat="1" ht="39">
      <c r="A121" s="99">
        <v>8</v>
      </c>
      <c r="B121" s="153" t="s">
        <v>779</v>
      </c>
      <c r="C121" s="154"/>
      <c r="D121" s="154" t="s">
        <v>448</v>
      </c>
      <c r="E121" s="98"/>
      <c r="F121" s="155">
        <v>2014</v>
      </c>
      <c r="G121" s="242">
        <v>65294.52</v>
      </c>
      <c r="H121" s="141" t="s">
        <v>453</v>
      </c>
      <c r="I121" s="156" t="s">
        <v>783</v>
      </c>
      <c r="J121" s="96" t="s">
        <v>784</v>
      </c>
      <c r="K121" s="104" t="s">
        <v>793</v>
      </c>
      <c r="L121" s="104" t="s">
        <v>234</v>
      </c>
      <c r="M121" s="104" t="s">
        <v>234</v>
      </c>
      <c r="N121" s="102"/>
      <c r="O121" s="104" t="s">
        <v>234</v>
      </c>
      <c r="P121" s="104" t="s">
        <v>234</v>
      </c>
      <c r="Q121" s="104" t="s">
        <v>234</v>
      </c>
      <c r="R121" s="104" t="s">
        <v>234</v>
      </c>
      <c r="S121" s="104" t="s">
        <v>234</v>
      </c>
      <c r="T121" s="104" t="s">
        <v>234</v>
      </c>
      <c r="U121" s="102">
        <v>183.75</v>
      </c>
      <c r="V121" s="108">
        <v>1</v>
      </c>
      <c r="W121" s="108" t="s">
        <v>234</v>
      </c>
      <c r="X121" s="108" t="s">
        <v>234</v>
      </c>
      <c r="Y121" s="104" t="s">
        <v>794</v>
      </c>
      <c r="Z121" s="104" t="s">
        <v>234</v>
      </c>
    </row>
    <row r="122" spans="1:26" s="12" customFormat="1" ht="21.75" customHeight="1">
      <c r="A122" s="99"/>
      <c r="B122" s="332" t="s">
        <v>0</v>
      </c>
      <c r="C122" s="332"/>
      <c r="D122" s="137"/>
      <c r="E122" s="98"/>
      <c r="F122" s="102"/>
      <c r="G122" s="317">
        <f>SUM(G114:G121)</f>
        <v>15079252.299999999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21.75" customHeight="1">
      <c r="A123" s="327" t="s">
        <v>627</v>
      </c>
      <c r="B123" s="328"/>
      <c r="C123" s="328"/>
      <c r="D123" s="328"/>
      <c r="E123" s="329"/>
      <c r="F123" s="306"/>
      <c r="G123" s="318"/>
      <c r="H123" s="92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148"/>
    </row>
    <row r="124" spans="1:26" s="24" customFormat="1" ht="39">
      <c r="A124" s="99">
        <v>1</v>
      </c>
      <c r="B124" s="157" t="s">
        <v>619</v>
      </c>
      <c r="C124" s="158" t="s">
        <v>620</v>
      </c>
      <c r="D124" s="158" t="s">
        <v>211</v>
      </c>
      <c r="E124" s="158" t="s">
        <v>213</v>
      </c>
      <c r="F124" s="158" t="s">
        <v>628</v>
      </c>
      <c r="G124" s="308">
        <v>3418000</v>
      </c>
      <c r="H124" s="99" t="s">
        <v>932</v>
      </c>
      <c r="I124" s="159" t="s">
        <v>634</v>
      </c>
      <c r="J124" s="158" t="s">
        <v>630</v>
      </c>
      <c r="K124" s="158" t="s">
        <v>639</v>
      </c>
      <c r="L124" s="158" t="s">
        <v>640</v>
      </c>
      <c r="M124" s="158" t="s">
        <v>641</v>
      </c>
      <c r="N124" s="143"/>
      <c r="O124" s="158" t="s">
        <v>424</v>
      </c>
      <c r="P124" s="158" t="s">
        <v>648</v>
      </c>
      <c r="Q124" s="158" t="s">
        <v>648</v>
      </c>
      <c r="R124" s="158" t="s">
        <v>648</v>
      </c>
      <c r="S124" s="158" t="s">
        <v>234</v>
      </c>
      <c r="T124" s="158" t="s">
        <v>648</v>
      </c>
      <c r="U124" s="160">
        <v>278.87</v>
      </c>
      <c r="V124" s="161">
        <v>1</v>
      </c>
      <c r="W124" s="161" t="s">
        <v>213</v>
      </c>
      <c r="X124" s="161" t="s">
        <v>589</v>
      </c>
      <c r="Y124" s="158" t="s">
        <v>645</v>
      </c>
      <c r="Z124" s="143"/>
    </row>
    <row r="125" spans="1:26" s="24" customFormat="1" ht="39">
      <c r="A125" s="99">
        <v>2</v>
      </c>
      <c r="B125" s="162" t="s">
        <v>621</v>
      </c>
      <c r="C125" s="163" t="s">
        <v>620</v>
      </c>
      <c r="D125" s="163" t="s">
        <v>211</v>
      </c>
      <c r="E125" s="163" t="s">
        <v>213</v>
      </c>
      <c r="F125" s="163">
        <v>2004</v>
      </c>
      <c r="G125" s="308">
        <v>1201000</v>
      </c>
      <c r="H125" s="99" t="s">
        <v>932</v>
      </c>
      <c r="I125" s="165" t="s">
        <v>635</v>
      </c>
      <c r="J125" s="163" t="s">
        <v>631</v>
      </c>
      <c r="K125" s="163" t="s">
        <v>639</v>
      </c>
      <c r="L125" s="163" t="s">
        <v>640</v>
      </c>
      <c r="M125" s="163" t="s">
        <v>641</v>
      </c>
      <c r="N125" s="143"/>
      <c r="O125" s="163" t="s">
        <v>424</v>
      </c>
      <c r="P125" s="163" t="s">
        <v>648</v>
      </c>
      <c r="Q125" s="163" t="s">
        <v>648</v>
      </c>
      <c r="R125" s="163" t="s">
        <v>648</v>
      </c>
      <c r="S125" s="163" t="s">
        <v>234</v>
      </c>
      <c r="T125" s="163" t="s">
        <v>648</v>
      </c>
      <c r="U125" s="166">
        <v>98</v>
      </c>
      <c r="V125" s="167">
        <v>1</v>
      </c>
      <c r="W125" s="167" t="s">
        <v>213</v>
      </c>
      <c r="X125" s="167" t="s">
        <v>589</v>
      </c>
      <c r="Y125" s="163" t="s">
        <v>646</v>
      </c>
      <c r="Z125" s="143"/>
    </row>
    <row r="126" spans="1:26" s="24" customFormat="1" ht="39">
      <c r="A126" s="99">
        <v>3</v>
      </c>
      <c r="B126" s="162" t="s">
        <v>622</v>
      </c>
      <c r="C126" s="163" t="s">
        <v>623</v>
      </c>
      <c r="D126" s="163" t="s">
        <v>211</v>
      </c>
      <c r="E126" s="163" t="s">
        <v>213</v>
      </c>
      <c r="F126" s="163" t="s">
        <v>629</v>
      </c>
      <c r="G126" s="164">
        <v>1526425.45</v>
      </c>
      <c r="H126" s="99" t="s">
        <v>453</v>
      </c>
      <c r="I126" s="165" t="s">
        <v>636</v>
      </c>
      <c r="J126" s="163" t="s">
        <v>632</v>
      </c>
      <c r="K126" s="163" t="s">
        <v>639</v>
      </c>
      <c r="L126" s="163" t="s">
        <v>640</v>
      </c>
      <c r="M126" s="163" t="s">
        <v>641</v>
      </c>
      <c r="N126" s="143"/>
      <c r="O126" s="163" t="s">
        <v>424</v>
      </c>
      <c r="P126" s="163" t="s">
        <v>648</v>
      </c>
      <c r="Q126" s="163" t="s">
        <v>648</v>
      </c>
      <c r="R126" s="163" t="s">
        <v>648</v>
      </c>
      <c r="S126" s="163" t="s">
        <v>234</v>
      </c>
      <c r="T126" s="163" t="s">
        <v>648</v>
      </c>
      <c r="U126" s="166">
        <v>107.2</v>
      </c>
      <c r="V126" s="167">
        <v>1</v>
      </c>
      <c r="W126" s="167" t="s">
        <v>213</v>
      </c>
      <c r="X126" s="167" t="s">
        <v>589</v>
      </c>
      <c r="Y126" s="163" t="s">
        <v>647</v>
      </c>
      <c r="Z126" s="143"/>
    </row>
    <row r="127" spans="1:26" s="24" customFormat="1" ht="39">
      <c r="A127" s="99">
        <v>4</v>
      </c>
      <c r="B127" s="162" t="s">
        <v>624</v>
      </c>
      <c r="C127" s="163" t="s">
        <v>623</v>
      </c>
      <c r="D127" s="163" t="s">
        <v>211</v>
      </c>
      <c r="E127" s="163" t="s">
        <v>213</v>
      </c>
      <c r="F127" s="163">
        <v>2015</v>
      </c>
      <c r="G127" s="164">
        <v>2087587.67</v>
      </c>
      <c r="H127" s="99" t="s">
        <v>453</v>
      </c>
      <c r="I127" s="165" t="s">
        <v>637</v>
      </c>
      <c r="J127" s="163" t="s">
        <v>633</v>
      </c>
      <c r="K127" s="163" t="s">
        <v>642</v>
      </c>
      <c r="L127" s="163" t="s">
        <v>213</v>
      </c>
      <c r="M127" s="163" t="s">
        <v>213</v>
      </c>
      <c r="N127" s="143"/>
      <c r="O127" s="163" t="s">
        <v>424</v>
      </c>
      <c r="P127" s="163" t="s">
        <v>648</v>
      </c>
      <c r="Q127" s="163" t="s">
        <v>648</v>
      </c>
      <c r="R127" s="163" t="s">
        <v>234</v>
      </c>
      <c r="S127" s="163" t="s">
        <v>234</v>
      </c>
      <c r="T127" s="163" t="s">
        <v>648</v>
      </c>
      <c r="U127" s="166">
        <v>54</v>
      </c>
      <c r="V127" s="167">
        <v>1</v>
      </c>
      <c r="W127" s="167" t="s">
        <v>213</v>
      </c>
      <c r="X127" s="167" t="s">
        <v>589</v>
      </c>
      <c r="Y127" s="163" t="s">
        <v>646</v>
      </c>
      <c r="Z127" s="143"/>
    </row>
    <row r="128" spans="1:26" s="24" customFormat="1" ht="26.25">
      <c r="A128" s="99">
        <v>5</v>
      </c>
      <c r="B128" s="162" t="s">
        <v>625</v>
      </c>
      <c r="C128" s="163" t="s">
        <v>626</v>
      </c>
      <c r="D128" s="163" t="s">
        <v>211</v>
      </c>
      <c r="E128" s="163" t="s">
        <v>213</v>
      </c>
      <c r="F128" s="163">
        <v>2013</v>
      </c>
      <c r="G128" s="308">
        <v>175000</v>
      </c>
      <c r="H128" s="99" t="s">
        <v>932</v>
      </c>
      <c r="I128" s="165" t="s">
        <v>638</v>
      </c>
      <c r="J128" s="163" t="s">
        <v>632</v>
      </c>
      <c r="K128" s="163" t="s">
        <v>643</v>
      </c>
      <c r="L128" s="163" t="s">
        <v>213</v>
      </c>
      <c r="M128" s="163" t="s">
        <v>644</v>
      </c>
      <c r="N128" s="143"/>
      <c r="O128" s="163" t="s">
        <v>424</v>
      </c>
      <c r="P128" s="163" t="s">
        <v>648</v>
      </c>
      <c r="Q128" s="163" t="s">
        <v>234</v>
      </c>
      <c r="R128" s="163" t="s">
        <v>648</v>
      </c>
      <c r="S128" s="163" t="s">
        <v>234</v>
      </c>
      <c r="T128" s="163" t="s">
        <v>234</v>
      </c>
      <c r="U128" s="166">
        <v>140</v>
      </c>
      <c r="V128" s="167">
        <v>1</v>
      </c>
      <c r="W128" s="167" t="s">
        <v>213</v>
      </c>
      <c r="X128" s="167" t="s">
        <v>589</v>
      </c>
      <c r="Y128" s="163" t="s">
        <v>647</v>
      </c>
      <c r="Z128" s="143"/>
    </row>
    <row r="129" spans="1:26" s="6" customFormat="1" ht="21.75" customHeight="1" thickBot="1">
      <c r="A129" s="332" t="s">
        <v>25</v>
      </c>
      <c r="B129" s="332"/>
      <c r="C129" s="332"/>
      <c r="D129" s="137"/>
      <c r="E129" s="138"/>
      <c r="F129" s="99"/>
      <c r="G129" s="319">
        <f>SUM(G124:G128)</f>
        <v>8408013.120000001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s="6" customFormat="1" ht="21.75" customHeight="1" thickBot="1">
      <c r="A130" s="11"/>
      <c r="B130" s="81"/>
      <c r="C130" s="77"/>
      <c r="D130" s="77"/>
      <c r="E130" s="337" t="s">
        <v>81</v>
      </c>
      <c r="F130" s="338"/>
      <c r="G130" s="320">
        <f>SUM(G129,G122,G112,G101,G97)</f>
        <v>56675198.66</v>
      </c>
      <c r="H130" s="83"/>
      <c r="I130" s="83"/>
      <c r="J130" s="5"/>
      <c r="K130" s="5"/>
      <c r="L130" s="5"/>
      <c r="M130" s="5"/>
      <c r="N130" s="5"/>
      <c r="O130" s="5"/>
      <c r="P130" s="5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s="6" customFormat="1" ht="12.75">
      <c r="A131" s="11"/>
      <c r="B131" s="81"/>
      <c r="C131" s="83"/>
      <c r="D131" s="85"/>
      <c r="E131" s="87"/>
      <c r="F131" s="83"/>
      <c r="G131" s="88"/>
      <c r="H131" s="83"/>
      <c r="I131" s="83"/>
      <c r="J131" s="5"/>
      <c r="K131" s="5"/>
      <c r="L131" s="5"/>
      <c r="M131" s="5"/>
      <c r="N131" s="5"/>
      <c r="O131" s="5"/>
      <c r="P131" s="5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3" ht="21.75" customHeight="1"/>
    <row r="134" spans="1:26" s="6" customFormat="1" ht="12.75">
      <c r="A134" s="11"/>
      <c r="B134" s="81"/>
      <c r="C134" s="83"/>
      <c r="D134" s="85"/>
      <c r="E134" s="87"/>
      <c r="F134" s="83"/>
      <c r="G134" s="88"/>
      <c r="H134" s="83"/>
      <c r="I134" s="83"/>
      <c r="J134" s="5"/>
      <c r="K134" s="5"/>
      <c r="L134" s="5"/>
      <c r="M134" s="5"/>
      <c r="N134" s="5"/>
      <c r="O134" s="5"/>
      <c r="P134" s="5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s="6" customFormat="1" ht="12.75">
      <c r="A135" s="11"/>
      <c r="B135" s="82"/>
      <c r="C135" s="83"/>
      <c r="D135" s="85"/>
      <c r="E135" s="87"/>
      <c r="F135" s="83"/>
      <c r="G135" s="88"/>
      <c r="H135" s="83"/>
      <c r="I135" s="83"/>
      <c r="J135" s="5"/>
      <c r="K135" s="5"/>
      <c r="L135" s="5"/>
      <c r="M135" s="5"/>
      <c r="N135" s="5"/>
      <c r="O135" s="5"/>
      <c r="P135" s="5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</sheetData>
  <sheetProtection/>
  <mergeCells count="35">
    <mergeCell ref="Z103:Z107"/>
    <mergeCell ref="U103:U107"/>
    <mergeCell ref="A7:E7"/>
    <mergeCell ref="Y8:Y9"/>
    <mergeCell ref="O8:T8"/>
    <mergeCell ref="V8:V9"/>
    <mergeCell ref="W8:W9"/>
    <mergeCell ref="H8:H9"/>
    <mergeCell ref="D8:D9"/>
    <mergeCell ref="E8:E9"/>
    <mergeCell ref="Z8:Z9"/>
    <mergeCell ref="G8:G9"/>
    <mergeCell ref="X8:X9"/>
    <mergeCell ref="I8:I9"/>
    <mergeCell ref="J8:J9"/>
    <mergeCell ref="U8:U9"/>
    <mergeCell ref="N8:N9"/>
    <mergeCell ref="A8:A9"/>
    <mergeCell ref="B8:B9"/>
    <mergeCell ref="K8:M8"/>
    <mergeCell ref="F8:F9"/>
    <mergeCell ref="H103:H107"/>
    <mergeCell ref="E130:F130"/>
    <mergeCell ref="A129:C129"/>
    <mergeCell ref="C8:C9"/>
    <mergeCell ref="A101:C101"/>
    <mergeCell ref="A112:C112"/>
    <mergeCell ref="A113:F113"/>
    <mergeCell ref="A123:E123"/>
    <mergeCell ref="A98:E98"/>
    <mergeCell ref="A102:E102"/>
    <mergeCell ref="G103:G107"/>
    <mergeCell ref="A10:E10"/>
    <mergeCell ref="A97:C97"/>
    <mergeCell ref="B122:C1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8" r:id="rId2"/>
  <headerFooter alignWithMargins="0">
    <oddFooter>&amp;CStrona &amp;P z &amp;N</oddFooter>
  </headerFooter>
  <rowBreaks count="1" manualBreakCount="1">
    <brk id="11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99"/>
  <sheetViews>
    <sheetView zoomScale="90" zoomScaleNormal="90" zoomScaleSheetLayoutView="75" zoomScalePageLayoutView="0" workbookViewId="0" topLeftCell="A165">
      <selection activeCell="D181" sqref="D181"/>
    </sheetView>
  </sheetViews>
  <sheetFormatPr defaultColWidth="9.140625" defaultRowHeight="12.75"/>
  <cols>
    <col min="1" max="1" width="5.57421875" style="84" customWidth="1"/>
    <col min="2" max="2" width="47.57421875" style="193" customWidth="1"/>
    <col min="3" max="3" width="15.421875" style="83" customWidth="1"/>
    <col min="4" max="4" width="18.421875" style="285" customWidth="1"/>
    <col min="5" max="5" width="12.140625" style="0" bestFit="1" customWidth="1"/>
    <col min="6" max="6" width="11.140625" style="0" customWidth="1"/>
  </cols>
  <sheetData>
    <row r="6" spans="1:4" ht="12.75">
      <c r="A6" s="269" t="s">
        <v>454</v>
      </c>
      <c r="D6" s="270"/>
    </row>
    <row r="8" spans="1:4" ht="12.75">
      <c r="A8" s="350" t="s">
        <v>6</v>
      </c>
      <c r="B8" s="350"/>
      <c r="C8" s="350"/>
      <c r="D8" s="350"/>
    </row>
    <row r="9" spans="1:4" ht="26.25">
      <c r="A9" s="2" t="s">
        <v>27</v>
      </c>
      <c r="B9" s="2" t="s">
        <v>35</v>
      </c>
      <c r="C9" s="2" t="s">
        <v>36</v>
      </c>
      <c r="D9" s="65" t="s">
        <v>37</v>
      </c>
    </row>
    <row r="10" spans="1:4" ht="27.75" customHeight="1">
      <c r="A10" s="352" t="s">
        <v>467</v>
      </c>
      <c r="B10" s="353"/>
      <c r="C10" s="353"/>
      <c r="D10" s="354"/>
    </row>
    <row r="11" spans="1:4" s="12" customFormat="1" ht="27.75" customHeight="1">
      <c r="A11" s="1">
        <v>1</v>
      </c>
      <c r="B11" s="196" t="s">
        <v>455</v>
      </c>
      <c r="C11" s="198">
        <v>2016</v>
      </c>
      <c r="D11" s="66">
        <v>2230</v>
      </c>
    </row>
    <row r="12" spans="1:4" s="12" customFormat="1" ht="27.75" customHeight="1">
      <c r="A12" s="1">
        <v>2</v>
      </c>
      <c r="B12" s="196" t="s">
        <v>456</v>
      </c>
      <c r="C12" s="198">
        <v>2016</v>
      </c>
      <c r="D12" s="66">
        <v>3364.05</v>
      </c>
    </row>
    <row r="13" spans="1:4" s="12" customFormat="1" ht="27.75" customHeight="1">
      <c r="A13" s="1">
        <v>3</v>
      </c>
      <c r="B13" s="196" t="s">
        <v>457</v>
      </c>
      <c r="C13" s="198">
        <v>2016</v>
      </c>
      <c r="D13" s="66">
        <v>2495</v>
      </c>
    </row>
    <row r="14" spans="1:4" s="12" customFormat="1" ht="27.75" customHeight="1">
      <c r="A14" s="1">
        <v>4</v>
      </c>
      <c r="B14" s="196" t="s">
        <v>457</v>
      </c>
      <c r="C14" s="198">
        <v>2016</v>
      </c>
      <c r="D14" s="66">
        <v>2300</v>
      </c>
    </row>
    <row r="15" spans="1:4" s="12" customFormat="1" ht="27.75" customHeight="1">
      <c r="A15" s="1">
        <v>5</v>
      </c>
      <c r="B15" s="196" t="s">
        <v>457</v>
      </c>
      <c r="C15" s="198">
        <v>2016</v>
      </c>
      <c r="D15" s="66">
        <v>2835</v>
      </c>
    </row>
    <row r="16" spans="1:4" s="12" customFormat="1" ht="27.75" customHeight="1">
      <c r="A16" s="1">
        <v>6</v>
      </c>
      <c r="B16" s="196" t="s">
        <v>458</v>
      </c>
      <c r="C16" s="198">
        <v>2016</v>
      </c>
      <c r="D16" s="66">
        <v>6500</v>
      </c>
    </row>
    <row r="17" spans="1:4" s="12" customFormat="1" ht="27.75" customHeight="1">
      <c r="A17" s="1">
        <v>7</v>
      </c>
      <c r="B17" s="196" t="s">
        <v>459</v>
      </c>
      <c r="C17" s="198">
        <v>2016</v>
      </c>
      <c r="D17" s="66">
        <v>2299</v>
      </c>
    </row>
    <row r="18" spans="1:4" s="12" customFormat="1" ht="27.75" customHeight="1">
      <c r="A18" s="1">
        <v>8</v>
      </c>
      <c r="B18" s="196" t="s">
        <v>457</v>
      </c>
      <c r="C18" s="198">
        <v>2017</v>
      </c>
      <c r="D18" s="66">
        <v>2500</v>
      </c>
    </row>
    <row r="19" spans="1:4" s="12" customFormat="1" ht="27.75" customHeight="1">
      <c r="A19" s="1">
        <v>9</v>
      </c>
      <c r="B19" s="196" t="s">
        <v>457</v>
      </c>
      <c r="C19" s="198">
        <v>2018</v>
      </c>
      <c r="D19" s="66">
        <v>2705</v>
      </c>
    </row>
    <row r="20" spans="1:4" s="12" customFormat="1" ht="27.75" customHeight="1">
      <c r="A20" s="1">
        <v>10</v>
      </c>
      <c r="B20" s="196" t="s">
        <v>460</v>
      </c>
      <c r="C20" s="198">
        <v>2018</v>
      </c>
      <c r="D20" s="66">
        <v>48000</v>
      </c>
    </row>
    <row r="21" spans="1:4" s="12" customFormat="1" ht="27.75" customHeight="1">
      <c r="A21" s="1">
        <v>11</v>
      </c>
      <c r="B21" s="196" t="s">
        <v>457</v>
      </c>
      <c r="C21" s="198">
        <v>2019</v>
      </c>
      <c r="D21" s="66">
        <v>2100</v>
      </c>
    </row>
    <row r="22" spans="1:4" s="12" customFormat="1" ht="27.75" customHeight="1">
      <c r="A22" s="1">
        <v>12</v>
      </c>
      <c r="B22" s="196" t="s">
        <v>461</v>
      </c>
      <c r="C22" s="198">
        <v>2019</v>
      </c>
      <c r="D22" s="66">
        <v>830</v>
      </c>
    </row>
    <row r="23" spans="1:4" s="12" customFormat="1" ht="27.75" customHeight="1">
      <c r="A23" s="1">
        <v>13</v>
      </c>
      <c r="B23" s="196" t="s">
        <v>462</v>
      </c>
      <c r="C23" s="198">
        <v>2019</v>
      </c>
      <c r="D23" s="66">
        <v>14637</v>
      </c>
    </row>
    <row r="24" spans="1:4" s="12" customFormat="1" ht="27.75" customHeight="1">
      <c r="A24" s="1">
        <v>14</v>
      </c>
      <c r="B24" s="196" t="s">
        <v>457</v>
      </c>
      <c r="C24" s="198">
        <v>2019</v>
      </c>
      <c r="D24" s="66">
        <v>2940</v>
      </c>
    </row>
    <row r="25" spans="1:4" s="12" customFormat="1" ht="27.75" customHeight="1">
      <c r="A25" s="1">
        <v>15</v>
      </c>
      <c r="B25" s="196" t="s">
        <v>457</v>
      </c>
      <c r="C25" s="198">
        <v>2020</v>
      </c>
      <c r="D25" s="66">
        <v>2800</v>
      </c>
    </row>
    <row r="26" spans="1:4" s="12" customFormat="1" ht="27.75" customHeight="1">
      <c r="A26" s="1">
        <v>16</v>
      </c>
      <c r="B26" s="196" t="s">
        <v>457</v>
      </c>
      <c r="C26" s="198">
        <v>2020</v>
      </c>
      <c r="D26" s="66">
        <v>2200</v>
      </c>
    </row>
    <row r="27" spans="1:4" s="12" customFormat="1" ht="27.75" customHeight="1">
      <c r="A27" s="1">
        <v>17</v>
      </c>
      <c r="B27" s="196" t="s">
        <v>457</v>
      </c>
      <c r="C27" s="198">
        <v>2020</v>
      </c>
      <c r="D27" s="66">
        <v>2500</v>
      </c>
    </row>
    <row r="28" spans="1:4" s="12" customFormat="1" ht="27.75" customHeight="1">
      <c r="A28" s="1">
        <v>18</v>
      </c>
      <c r="B28" s="196" t="s">
        <v>463</v>
      </c>
      <c r="C28" s="198">
        <v>2020</v>
      </c>
      <c r="D28" s="66">
        <v>19680</v>
      </c>
    </row>
    <row r="29" spans="1:4" s="12" customFormat="1" ht="27.75" customHeight="1">
      <c r="A29" s="1">
        <v>19</v>
      </c>
      <c r="B29" s="196" t="s">
        <v>464</v>
      </c>
      <c r="C29" s="198">
        <v>2020</v>
      </c>
      <c r="D29" s="66">
        <v>9225</v>
      </c>
    </row>
    <row r="30" spans="1:4" s="12" customFormat="1" ht="27.75" customHeight="1">
      <c r="A30" s="1">
        <v>20</v>
      </c>
      <c r="B30" s="196" t="s">
        <v>465</v>
      </c>
      <c r="C30" s="198">
        <v>2020</v>
      </c>
      <c r="D30" s="66">
        <v>984</v>
      </c>
    </row>
    <row r="31" spans="1:4" s="12" customFormat="1" ht="27.75" customHeight="1">
      <c r="A31" s="1">
        <v>21</v>
      </c>
      <c r="B31" s="196" t="s">
        <v>466</v>
      </c>
      <c r="C31" s="198">
        <v>2020</v>
      </c>
      <c r="D31" s="66">
        <v>1476</v>
      </c>
    </row>
    <row r="32" spans="1:4" s="12" customFormat="1" ht="27.75" customHeight="1">
      <c r="A32" s="1"/>
      <c r="B32" s="16" t="s">
        <v>0</v>
      </c>
      <c r="C32" s="1"/>
      <c r="D32" s="68">
        <f>SUM(D11:D31)</f>
        <v>134600.05</v>
      </c>
    </row>
    <row r="33" spans="1:4" ht="27.75" customHeight="1">
      <c r="A33" s="351" t="s">
        <v>562</v>
      </c>
      <c r="B33" s="351"/>
      <c r="C33" s="351"/>
      <c r="D33" s="351"/>
    </row>
    <row r="34" spans="1:4" s="15" customFormat="1" ht="27.75" customHeight="1">
      <c r="A34" s="1">
        <v>1</v>
      </c>
      <c r="B34" s="196" t="s">
        <v>563</v>
      </c>
      <c r="C34" s="198">
        <v>2016</v>
      </c>
      <c r="D34" s="66">
        <v>2329</v>
      </c>
    </row>
    <row r="35" spans="1:4" s="15" customFormat="1" ht="27.75" customHeight="1">
      <c r="A35" s="1">
        <v>2</v>
      </c>
      <c r="B35" s="196" t="s">
        <v>563</v>
      </c>
      <c r="C35" s="198">
        <v>2017</v>
      </c>
      <c r="D35" s="66">
        <v>2150</v>
      </c>
    </row>
    <row r="36" spans="1:4" s="15" customFormat="1" ht="27.75" customHeight="1">
      <c r="A36" s="1">
        <v>3</v>
      </c>
      <c r="B36" s="196" t="s">
        <v>564</v>
      </c>
      <c r="C36" s="198">
        <v>2017</v>
      </c>
      <c r="D36" s="66">
        <v>1410</v>
      </c>
    </row>
    <row r="37" spans="1:4" s="15" customFormat="1" ht="27.75" customHeight="1">
      <c r="A37" s="1">
        <v>4</v>
      </c>
      <c r="B37" s="196" t="s">
        <v>563</v>
      </c>
      <c r="C37" s="198">
        <v>2018</v>
      </c>
      <c r="D37" s="66">
        <v>3050</v>
      </c>
    </row>
    <row r="38" spans="1:4" s="15" customFormat="1" ht="27.75" customHeight="1">
      <c r="A38" s="1"/>
      <c r="B38" s="16" t="s">
        <v>0</v>
      </c>
      <c r="C38" s="1"/>
      <c r="D38" s="69">
        <f>SUM(D34:D37)</f>
        <v>8939</v>
      </c>
    </row>
    <row r="39" spans="1:4" s="15" customFormat="1" ht="27.75" customHeight="1">
      <c r="A39" s="351" t="s">
        <v>732</v>
      </c>
      <c r="B39" s="351"/>
      <c r="C39" s="351"/>
      <c r="D39" s="351"/>
    </row>
    <row r="40" spans="1:4" s="15" customFormat="1" ht="27.75" customHeight="1">
      <c r="A40" s="26">
        <v>1</v>
      </c>
      <c r="B40" s="271" t="s">
        <v>941</v>
      </c>
      <c r="C40" s="59">
        <v>2016</v>
      </c>
      <c r="D40" s="272">
        <v>5098</v>
      </c>
    </row>
    <row r="41" spans="1:4" s="15" customFormat="1" ht="27.75" customHeight="1">
      <c r="A41" s="26">
        <v>2</v>
      </c>
      <c r="B41" s="273" t="s">
        <v>733</v>
      </c>
      <c r="C41" s="60" t="s">
        <v>734</v>
      </c>
      <c r="D41" s="274">
        <v>1038</v>
      </c>
    </row>
    <row r="42" spans="1:4" s="15" customFormat="1" ht="27.75" customHeight="1">
      <c r="A42" s="26">
        <v>3</v>
      </c>
      <c r="B42" s="275" t="s">
        <v>735</v>
      </c>
      <c r="C42" s="58">
        <v>2016</v>
      </c>
      <c r="D42" s="276">
        <v>500</v>
      </c>
    </row>
    <row r="43" spans="1:4" s="15" customFormat="1" ht="27.75" customHeight="1">
      <c r="A43" s="26">
        <v>4</v>
      </c>
      <c r="B43" s="275" t="s">
        <v>736</v>
      </c>
      <c r="C43" s="58">
        <v>2017</v>
      </c>
      <c r="D43" s="276">
        <v>369</v>
      </c>
    </row>
    <row r="44" spans="1:4" s="15" customFormat="1" ht="27.75" customHeight="1">
      <c r="A44" s="26">
        <v>5</v>
      </c>
      <c r="B44" s="275" t="s">
        <v>737</v>
      </c>
      <c r="C44" s="58">
        <v>2017</v>
      </c>
      <c r="D44" s="277">
        <v>399.99</v>
      </c>
    </row>
    <row r="45" spans="1:4" s="15" customFormat="1" ht="27.75" customHeight="1">
      <c r="A45" s="26">
        <v>6</v>
      </c>
      <c r="B45" s="57" t="s">
        <v>738</v>
      </c>
      <c r="C45" s="26">
        <v>2019</v>
      </c>
      <c r="D45" s="70">
        <v>1619</v>
      </c>
    </row>
    <row r="46" spans="1:4" s="15" customFormat="1" ht="27.75" customHeight="1">
      <c r="A46" s="26">
        <v>7</v>
      </c>
      <c r="B46" s="326" t="s">
        <v>942</v>
      </c>
      <c r="C46" s="1">
        <v>2017</v>
      </c>
      <c r="D46" s="66">
        <v>500</v>
      </c>
    </row>
    <row r="47" spans="1:4" s="15" customFormat="1" ht="27.75" customHeight="1">
      <c r="A47" s="26">
        <v>8</v>
      </c>
      <c r="B47" s="326" t="s">
        <v>943</v>
      </c>
      <c r="C47" s="1">
        <v>2020</v>
      </c>
      <c r="D47" s="66">
        <v>14853.48</v>
      </c>
    </row>
    <row r="48" spans="1:4" s="15" customFormat="1" ht="27.75" customHeight="1">
      <c r="A48" s="26">
        <v>9</v>
      </c>
      <c r="B48" s="326" t="s">
        <v>944</v>
      </c>
      <c r="C48" s="1">
        <v>2020</v>
      </c>
      <c r="D48" s="66">
        <v>2282.88</v>
      </c>
    </row>
    <row r="49" spans="1:4" s="15" customFormat="1" ht="27.75" customHeight="1">
      <c r="A49" s="278"/>
      <c r="B49" s="355" t="s">
        <v>0</v>
      </c>
      <c r="C49" s="355" t="s">
        <v>9</v>
      </c>
      <c r="D49" s="69">
        <f>SUM(D40:D48)</f>
        <v>26660.350000000002</v>
      </c>
    </row>
    <row r="50" spans="1:4" s="15" customFormat="1" ht="27.75" customHeight="1">
      <c r="A50" s="351" t="s">
        <v>591</v>
      </c>
      <c r="B50" s="351"/>
      <c r="C50" s="351"/>
      <c r="D50" s="351"/>
    </row>
    <row r="51" spans="1:4" s="15" customFormat="1" ht="27.75" customHeight="1">
      <c r="A51" s="1">
        <v>1</v>
      </c>
      <c r="B51" s="195" t="s">
        <v>592</v>
      </c>
      <c r="C51" s="197">
        <v>2016</v>
      </c>
      <c r="D51" s="67">
        <v>1620</v>
      </c>
    </row>
    <row r="52" spans="1:4" s="15" customFormat="1" ht="27.75" customHeight="1">
      <c r="A52" s="1">
        <v>2</v>
      </c>
      <c r="B52" s="195" t="s">
        <v>593</v>
      </c>
      <c r="C52" s="197">
        <v>2016</v>
      </c>
      <c r="D52" s="67">
        <v>2988.9</v>
      </c>
    </row>
    <row r="53" spans="1:4" s="15" customFormat="1" ht="27.75" customHeight="1">
      <c r="A53" s="1">
        <v>3</v>
      </c>
      <c r="B53" s="196" t="s">
        <v>594</v>
      </c>
      <c r="C53" s="198">
        <v>2016</v>
      </c>
      <c r="D53" s="66">
        <v>2312.4</v>
      </c>
    </row>
    <row r="54" spans="1:4" s="15" customFormat="1" ht="27.75" customHeight="1">
      <c r="A54" s="1">
        <v>4</v>
      </c>
      <c r="B54" s="196" t="s">
        <v>595</v>
      </c>
      <c r="C54" s="198">
        <v>2016</v>
      </c>
      <c r="D54" s="66">
        <v>923.73</v>
      </c>
    </row>
    <row r="55" spans="1:4" s="15" customFormat="1" ht="27.75" customHeight="1">
      <c r="A55" s="1">
        <v>5</v>
      </c>
      <c r="B55" s="196" t="s">
        <v>596</v>
      </c>
      <c r="C55" s="198">
        <v>2016</v>
      </c>
      <c r="D55" s="66">
        <v>322.26</v>
      </c>
    </row>
    <row r="56" spans="1:4" s="15" customFormat="1" ht="27.75" customHeight="1">
      <c r="A56" s="1">
        <v>6</v>
      </c>
      <c r="B56" s="195" t="s">
        <v>597</v>
      </c>
      <c r="C56" s="198">
        <v>2017</v>
      </c>
      <c r="D56" s="66">
        <v>3000</v>
      </c>
    </row>
    <row r="57" spans="1:4" s="15" customFormat="1" ht="27.75" customHeight="1">
      <c r="A57" s="1">
        <v>7</v>
      </c>
      <c r="B57" s="195" t="s">
        <v>598</v>
      </c>
      <c r="C57" s="198">
        <v>2018</v>
      </c>
      <c r="D57" s="66">
        <v>2999</v>
      </c>
    </row>
    <row r="58" spans="1:4" s="12" customFormat="1" ht="27.75" customHeight="1">
      <c r="A58" s="355" t="s">
        <v>0</v>
      </c>
      <c r="B58" s="355" t="s">
        <v>9</v>
      </c>
      <c r="C58" s="1"/>
      <c r="D58" s="69">
        <f>SUM(D51:D57)</f>
        <v>14166.289999999999</v>
      </c>
    </row>
    <row r="59" spans="1:4" s="12" customFormat="1" ht="27.75" customHeight="1">
      <c r="A59" s="351" t="s">
        <v>650</v>
      </c>
      <c r="B59" s="351"/>
      <c r="C59" s="351"/>
      <c r="D59" s="351"/>
    </row>
    <row r="60" spans="1:4" s="12" customFormat="1" ht="27.75" customHeight="1">
      <c r="A60" s="1">
        <v>1</v>
      </c>
      <c r="B60" s="196" t="s">
        <v>651</v>
      </c>
      <c r="C60" s="198">
        <v>2016</v>
      </c>
      <c r="D60" s="66">
        <v>519.99</v>
      </c>
    </row>
    <row r="61" spans="1:4" s="12" customFormat="1" ht="27.75" customHeight="1">
      <c r="A61" s="1">
        <v>2</v>
      </c>
      <c r="B61" s="196" t="s">
        <v>652</v>
      </c>
      <c r="C61" s="198">
        <v>2016</v>
      </c>
      <c r="D61" s="66">
        <v>418.2</v>
      </c>
    </row>
    <row r="62" spans="1:4" s="12" customFormat="1" ht="27.75" customHeight="1">
      <c r="A62" s="1">
        <v>3</v>
      </c>
      <c r="B62" s="196" t="s">
        <v>653</v>
      </c>
      <c r="C62" s="198">
        <v>2018</v>
      </c>
      <c r="D62" s="66">
        <v>1400</v>
      </c>
    </row>
    <row r="63" spans="1:4" s="12" customFormat="1" ht="27.75" customHeight="1">
      <c r="A63" s="1">
        <v>4</v>
      </c>
      <c r="B63" s="196" t="s">
        <v>654</v>
      </c>
      <c r="C63" s="198">
        <v>2018</v>
      </c>
      <c r="D63" s="66">
        <v>2000</v>
      </c>
    </row>
    <row r="64" spans="1:4" s="12" customFormat="1" ht="27.75" customHeight="1">
      <c r="A64" s="1">
        <v>5</v>
      </c>
      <c r="B64" s="196" t="s">
        <v>655</v>
      </c>
      <c r="C64" s="198">
        <v>2018</v>
      </c>
      <c r="D64" s="66">
        <v>17500</v>
      </c>
    </row>
    <row r="65" spans="1:4" s="12" customFormat="1" ht="27.75" customHeight="1">
      <c r="A65" s="1">
        <v>6</v>
      </c>
      <c r="B65" s="196" t="s">
        <v>656</v>
      </c>
      <c r="C65" s="198">
        <v>2018</v>
      </c>
      <c r="D65" s="66">
        <v>9490</v>
      </c>
    </row>
    <row r="66" spans="1:4" ht="27.75" customHeight="1">
      <c r="A66" s="1"/>
      <c r="B66" s="355" t="s">
        <v>25</v>
      </c>
      <c r="C66" s="355"/>
      <c r="D66" s="68">
        <f>SUM(D60:D65)</f>
        <v>31328.190000000002</v>
      </c>
    </row>
    <row r="67" spans="1:4" ht="27.75" customHeight="1">
      <c r="A67" s="351" t="s">
        <v>798</v>
      </c>
      <c r="B67" s="351"/>
      <c r="C67" s="351"/>
      <c r="D67" s="351"/>
    </row>
    <row r="68" spans="1:4" ht="27.75" customHeight="1">
      <c r="A68" s="1">
        <v>1</v>
      </c>
      <c r="B68" s="203" t="s">
        <v>799</v>
      </c>
      <c r="C68" s="204">
        <v>2016</v>
      </c>
      <c r="D68" s="194">
        <v>349</v>
      </c>
    </row>
    <row r="69" spans="1:4" ht="27.75" customHeight="1">
      <c r="A69" s="1">
        <v>2</v>
      </c>
      <c r="B69" s="203" t="s">
        <v>800</v>
      </c>
      <c r="C69" s="204">
        <v>2016</v>
      </c>
      <c r="D69" s="194">
        <v>549</v>
      </c>
    </row>
    <row r="70" spans="1:4" ht="27.75" customHeight="1">
      <c r="A70" s="1">
        <v>3</v>
      </c>
      <c r="B70" s="205" t="s">
        <v>801</v>
      </c>
      <c r="C70" s="204">
        <v>2016</v>
      </c>
      <c r="D70" s="194">
        <v>3075</v>
      </c>
    </row>
    <row r="71" spans="1:4" ht="27.75" customHeight="1">
      <c r="A71" s="1">
        <v>4</v>
      </c>
      <c r="B71" s="206" t="s">
        <v>801</v>
      </c>
      <c r="C71" s="204">
        <v>2016</v>
      </c>
      <c r="D71" s="194">
        <v>4430.26</v>
      </c>
    </row>
    <row r="72" spans="1:4" ht="27.75" customHeight="1">
      <c r="A72" s="1">
        <v>5</v>
      </c>
      <c r="B72" s="206" t="s">
        <v>802</v>
      </c>
      <c r="C72" s="204">
        <v>2017</v>
      </c>
      <c r="D72" s="194">
        <v>1536.27</v>
      </c>
    </row>
    <row r="73" spans="1:4" ht="27.75" customHeight="1">
      <c r="A73" s="1">
        <v>6</v>
      </c>
      <c r="B73" s="206" t="s">
        <v>803</v>
      </c>
      <c r="C73" s="204">
        <v>2018</v>
      </c>
      <c r="D73" s="194">
        <v>329</v>
      </c>
    </row>
    <row r="74" spans="1:4" ht="27.75" customHeight="1">
      <c r="A74" s="1">
        <v>7</v>
      </c>
      <c r="B74" s="206" t="s">
        <v>804</v>
      </c>
      <c r="C74" s="204">
        <v>2018</v>
      </c>
      <c r="D74" s="194">
        <v>539</v>
      </c>
    </row>
    <row r="75" spans="1:4" ht="27.75" customHeight="1">
      <c r="A75" s="1">
        <v>8</v>
      </c>
      <c r="B75" s="206" t="s">
        <v>805</v>
      </c>
      <c r="C75" s="204">
        <v>2018</v>
      </c>
      <c r="D75" s="194">
        <v>399</v>
      </c>
    </row>
    <row r="76" spans="1:4" ht="27.75" customHeight="1">
      <c r="A76" s="1">
        <v>9</v>
      </c>
      <c r="B76" s="206" t="s">
        <v>806</v>
      </c>
      <c r="C76" s="204">
        <v>2018</v>
      </c>
      <c r="D76" s="194">
        <v>3444</v>
      </c>
    </row>
    <row r="77" spans="1:4" ht="27.75" customHeight="1">
      <c r="A77" s="1">
        <v>10</v>
      </c>
      <c r="B77" s="206" t="s">
        <v>666</v>
      </c>
      <c r="C77" s="204">
        <v>2018</v>
      </c>
      <c r="D77" s="194">
        <v>300</v>
      </c>
    </row>
    <row r="78" spans="1:4" ht="27.75" customHeight="1">
      <c r="A78" s="1">
        <v>11</v>
      </c>
      <c r="B78" s="279" t="s">
        <v>807</v>
      </c>
      <c r="C78" s="204">
        <v>2019</v>
      </c>
      <c r="D78" s="226">
        <v>638</v>
      </c>
    </row>
    <row r="79" spans="1:4" ht="27.75" customHeight="1">
      <c r="A79" s="1">
        <v>12</v>
      </c>
      <c r="B79" s="279" t="s">
        <v>808</v>
      </c>
      <c r="C79" s="204">
        <v>2019</v>
      </c>
      <c r="D79" s="226">
        <v>430</v>
      </c>
    </row>
    <row r="80" spans="1:4" ht="27.75" customHeight="1">
      <c r="A80" s="1">
        <v>13</v>
      </c>
      <c r="B80" s="279" t="s">
        <v>809</v>
      </c>
      <c r="C80" s="204">
        <v>2019</v>
      </c>
      <c r="D80" s="226">
        <v>18000</v>
      </c>
    </row>
    <row r="81" spans="1:4" ht="27.75" customHeight="1">
      <c r="A81" s="1">
        <v>14</v>
      </c>
      <c r="B81" s="279" t="s">
        <v>810</v>
      </c>
      <c r="C81" s="204">
        <v>2019</v>
      </c>
      <c r="D81" s="226">
        <v>5000</v>
      </c>
    </row>
    <row r="82" spans="1:4" ht="27.75" customHeight="1">
      <c r="A82" s="1">
        <v>15</v>
      </c>
      <c r="B82" s="279" t="s">
        <v>811</v>
      </c>
      <c r="C82" s="204">
        <v>2019</v>
      </c>
      <c r="D82" s="226">
        <v>1899</v>
      </c>
    </row>
    <row r="83" spans="1:4" ht="27.75" customHeight="1">
      <c r="A83" s="1">
        <v>16</v>
      </c>
      <c r="B83" s="196" t="s">
        <v>812</v>
      </c>
      <c r="C83" s="198">
        <v>2019</v>
      </c>
      <c r="D83" s="66">
        <v>3266.66</v>
      </c>
    </row>
    <row r="84" spans="1:4" ht="27.75" customHeight="1">
      <c r="A84" s="1">
        <v>17</v>
      </c>
      <c r="B84" s="196" t="s">
        <v>811</v>
      </c>
      <c r="C84" s="198">
        <v>2019</v>
      </c>
      <c r="D84" s="66">
        <v>1633.34</v>
      </c>
    </row>
    <row r="85" spans="1:4" ht="27.75" customHeight="1">
      <c r="A85" s="1">
        <v>18</v>
      </c>
      <c r="B85" s="196" t="s">
        <v>813</v>
      </c>
      <c r="C85" s="198">
        <v>2019</v>
      </c>
      <c r="D85" s="66">
        <v>12600</v>
      </c>
    </row>
    <row r="86" spans="1:4" s="17" customFormat="1" ht="27.75" customHeight="1">
      <c r="A86" s="1"/>
      <c r="B86" s="16" t="s">
        <v>0</v>
      </c>
      <c r="C86" s="1"/>
      <c r="D86" s="69">
        <f>SUM(D68:D85)</f>
        <v>58417.53</v>
      </c>
    </row>
    <row r="87" spans="1:4" s="6" customFormat="1" ht="27.75" customHeight="1">
      <c r="A87" s="351" t="s">
        <v>671</v>
      </c>
      <c r="B87" s="351"/>
      <c r="C87" s="351"/>
      <c r="D87" s="351"/>
    </row>
    <row r="88" spans="1:4" ht="27.75" customHeight="1">
      <c r="A88" s="1">
        <v>1</v>
      </c>
      <c r="B88" s="53" t="s">
        <v>672</v>
      </c>
      <c r="C88" s="52">
        <v>2017</v>
      </c>
      <c r="D88" s="71">
        <v>3467.49</v>
      </c>
    </row>
    <row r="89" spans="1:4" ht="27.75" customHeight="1">
      <c r="A89" s="1">
        <v>2</v>
      </c>
      <c r="B89" s="53" t="s">
        <v>672</v>
      </c>
      <c r="C89" s="52">
        <v>2018</v>
      </c>
      <c r="D89" s="71">
        <v>3074.3</v>
      </c>
    </row>
    <row r="90" spans="1:4" ht="27.75" customHeight="1">
      <c r="A90" s="1">
        <v>3</v>
      </c>
      <c r="B90" s="55" t="s">
        <v>673</v>
      </c>
      <c r="C90" s="54">
        <v>2018</v>
      </c>
      <c r="D90" s="72">
        <v>1752.07</v>
      </c>
    </row>
    <row r="91" spans="1:4" ht="27.75" customHeight="1">
      <c r="A91" s="1">
        <v>4</v>
      </c>
      <c r="B91" s="55" t="s">
        <v>674</v>
      </c>
      <c r="C91" s="54">
        <v>2019</v>
      </c>
      <c r="D91" s="72">
        <v>719.56</v>
      </c>
    </row>
    <row r="92" spans="1:6" s="6" customFormat="1" ht="27.75" customHeight="1">
      <c r="A92" s="349" t="s">
        <v>0</v>
      </c>
      <c r="B92" s="349"/>
      <c r="C92" s="22"/>
      <c r="D92" s="73">
        <f>SUM(D88:D91)</f>
        <v>9013.42</v>
      </c>
      <c r="F92" s="13"/>
    </row>
    <row r="93" spans="1:4" s="12" customFormat="1" ht="27.75" customHeight="1">
      <c r="A93" s="280"/>
      <c r="B93" s="20"/>
      <c r="C93" s="33"/>
      <c r="D93" s="74"/>
    </row>
    <row r="94" spans="1:4" s="12" customFormat="1" ht="27.75" customHeight="1">
      <c r="A94" s="281"/>
      <c r="B94" s="19"/>
      <c r="C94" s="21"/>
      <c r="D94" s="75"/>
    </row>
    <row r="95" spans="1:4" s="12" customFormat="1" ht="27.75" customHeight="1">
      <c r="A95" s="350" t="s">
        <v>7</v>
      </c>
      <c r="B95" s="350"/>
      <c r="C95" s="350"/>
      <c r="D95" s="350"/>
    </row>
    <row r="96" spans="1:4" s="12" customFormat="1" ht="27.75" customHeight="1">
      <c r="A96" s="2" t="s">
        <v>27</v>
      </c>
      <c r="B96" s="2" t="s">
        <v>35</v>
      </c>
      <c r="C96" s="2" t="s">
        <v>36</v>
      </c>
      <c r="D96" s="65" t="s">
        <v>37</v>
      </c>
    </row>
    <row r="97" spans="1:4" ht="27.75" customHeight="1">
      <c r="A97" s="351" t="s">
        <v>128</v>
      </c>
      <c r="B97" s="351"/>
      <c r="C97" s="351"/>
      <c r="D97" s="351"/>
    </row>
    <row r="98" spans="1:4" s="12" customFormat="1" ht="27.75" customHeight="1">
      <c r="A98" s="1">
        <v>1</v>
      </c>
      <c r="B98" s="196" t="s">
        <v>468</v>
      </c>
      <c r="C98" s="198">
        <v>2016</v>
      </c>
      <c r="D98" s="66">
        <v>2815</v>
      </c>
    </row>
    <row r="99" spans="1:4" s="12" customFormat="1" ht="27.75" customHeight="1">
      <c r="A99" s="1">
        <v>2</v>
      </c>
      <c r="B99" s="196" t="s">
        <v>469</v>
      </c>
      <c r="C99" s="198">
        <v>2017</v>
      </c>
      <c r="D99" s="66">
        <v>2173.86</v>
      </c>
    </row>
    <row r="100" spans="1:4" s="12" customFormat="1" ht="27.75" customHeight="1">
      <c r="A100" s="1">
        <v>3</v>
      </c>
      <c r="B100" s="196" t="s">
        <v>470</v>
      </c>
      <c r="C100" s="198">
        <v>2018</v>
      </c>
      <c r="D100" s="66">
        <v>3654.99</v>
      </c>
    </row>
    <row r="101" spans="1:4" s="12" customFormat="1" ht="27.75" customHeight="1">
      <c r="A101" s="1">
        <v>4</v>
      </c>
      <c r="B101" s="196" t="s">
        <v>471</v>
      </c>
      <c r="C101" s="198">
        <v>2018</v>
      </c>
      <c r="D101" s="66">
        <v>1845</v>
      </c>
    </row>
    <row r="102" spans="1:4" s="12" customFormat="1" ht="27.75" customHeight="1">
      <c r="A102" s="1">
        <v>5</v>
      </c>
      <c r="B102" s="196" t="s">
        <v>472</v>
      </c>
      <c r="C102" s="198">
        <v>2019</v>
      </c>
      <c r="D102" s="66">
        <v>17218.77</v>
      </c>
    </row>
    <row r="103" spans="1:4" s="12" customFormat="1" ht="27.75" customHeight="1">
      <c r="A103" s="1">
        <v>6</v>
      </c>
      <c r="B103" s="196" t="s">
        <v>473</v>
      </c>
      <c r="C103" s="198">
        <v>2019</v>
      </c>
      <c r="D103" s="66">
        <v>2458.77</v>
      </c>
    </row>
    <row r="104" spans="1:4" s="12" customFormat="1" ht="27.75" customHeight="1">
      <c r="A104" s="1">
        <v>7</v>
      </c>
      <c r="B104" s="196" t="s">
        <v>474</v>
      </c>
      <c r="C104" s="198">
        <v>2020</v>
      </c>
      <c r="D104" s="66">
        <v>4551</v>
      </c>
    </row>
    <row r="105" spans="1:4" s="12" customFormat="1" ht="27.75" customHeight="1">
      <c r="A105" s="1">
        <v>8</v>
      </c>
      <c r="B105" s="196" t="s">
        <v>475</v>
      </c>
      <c r="C105" s="198">
        <v>2020</v>
      </c>
      <c r="D105" s="66">
        <v>6642</v>
      </c>
    </row>
    <row r="106" spans="1:4" s="12" customFormat="1" ht="27.75" customHeight="1">
      <c r="A106" s="1">
        <v>9</v>
      </c>
      <c r="B106" s="196" t="s">
        <v>476</v>
      </c>
      <c r="C106" s="198">
        <v>2020</v>
      </c>
      <c r="D106" s="66">
        <v>7257</v>
      </c>
    </row>
    <row r="107" spans="1:4" s="12" customFormat="1" ht="27.75" customHeight="1">
      <c r="A107" s="1">
        <v>10</v>
      </c>
      <c r="B107" s="196" t="s">
        <v>477</v>
      </c>
      <c r="C107" s="198">
        <v>2020</v>
      </c>
      <c r="D107" s="66">
        <v>5658</v>
      </c>
    </row>
    <row r="108" spans="1:4" s="12" customFormat="1" ht="27.75" customHeight="1">
      <c r="A108" s="1">
        <v>11</v>
      </c>
      <c r="B108" s="196" t="s">
        <v>478</v>
      </c>
      <c r="C108" s="198">
        <v>2020</v>
      </c>
      <c r="D108" s="66">
        <v>4920</v>
      </c>
    </row>
    <row r="109" spans="1:4" s="12" customFormat="1" ht="27.75" customHeight="1">
      <c r="A109" s="1"/>
      <c r="B109" s="16" t="s">
        <v>0</v>
      </c>
      <c r="C109" s="1"/>
      <c r="D109" s="68">
        <f>SUM(D98:D108)</f>
        <v>59194.39</v>
      </c>
    </row>
    <row r="110" spans="1:4" ht="27.75" customHeight="1">
      <c r="A110" s="351" t="s">
        <v>562</v>
      </c>
      <c r="B110" s="351"/>
      <c r="C110" s="351"/>
      <c r="D110" s="351"/>
    </row>
    <row r="111" spans="1:4" s="15" customFormat="1" ht="27.75" customHeight="1">
      <c r="A111" s="1">
        <v>1</v>
      </c>
      <c r="B111" s="196" t="s">
        <v>565</v>
      </c>
      <c r="C111" s="198">
        <v>2017</v>
      </c>
      <c r="D111" s="66">
        <v>938.99</v>
      </c>
    </row>
    <row r="112" spans="1:4" s="15" customFormat="1" ht="27.75" customHeight="1">
      <c r="A112" s="1">
        <v>2</v>
      </c>
      <c r="B112" s="196" t="s">
        <v>566</v>
      </c>
      <c r="C112" s="198">
        <v>2018</v>
      </c>
      <c r="D112" s="66">
        <v>429</v>
      </c>
    </row>
    <row r="113" spans="1:4" s="15" customFormat="1" ht="27.75" customHeight="1">
      <c r="A113" s="1">
        <v>3</v>
      </c>
      <c r="B113" s="196" t="s">
        <v>567</v>
      </c>
      <c r="C113" s="198">
        <v>2019</v>
      </c>
      <c r="D113" s="66">
        <v>984.6</v>
      </c>
    </row>
    <row r="114" spans="1:4" s="15" customFormat="1" ht="27.75" customHeight="1">
      <c r="A114" s="1">
        <v>4</v>
      </c>
      <c r="B114" s="196" t="s">
        <v>568</v>
      </c>
      <c r="C114" s="198">
        <v>2020</v>
      </c>
      <c r="D114" s="66">
        <v>750</v>
      </c>
    </row>
    <row r="115" spans="1:4" s="15" customFormat="1" ht="27.75" customHeight="1">
      <c r="A115" s="1"/>
      <c r="B115" s="16" t="s">
        <v>0</v>
      </c>
      <c r="C115" s="1"/>
      <c r="D115" s="69">
        <f>SUM(D111:D114)</f>
        <v>3102.59</v>
      </c>
    </row>
    <row r="116" spans="1:4" s="15" customFormat="1" ht="27.75" customHeight="1">
      <c r="A116" s="351" t="s">
        <v>732</v>
      </c>
      <c r="B116" s="351"/>
      <c r="C116" s="351"/>
      <c r="D116" s="351"/>
    </row>
    <row r="117" spans="1:4" s="15" customFormat="1" ht="27.75" customHeight="1">
      <c r="A117" s="26">
        <v>1</v>
      </c>
      <c r="B117" s="61" t="s">
        <v>739</v>
      </c>
      <c r="C117" s="62">
        <v>2016</v>
      </c>
      <c r="D117" s="76">
        <v>2899</v>
      </c>
    </row>
    <row r="118" spans="1:4" s="15" customFormat="1" ht="27.75" customHeight="1">
      <c r="A118" s="26">
        <v>2</v>
      </c>
      <c r="B118" s="61" t="s">
        <v>740</v>
      </c>
      <c r="C118" s="62">
        <v>2017</v>
      </c>
      <c r="D118" s="76">
        <v>259</v>
      </c>
    </row>
    <row r="119" spans="1:4" s="15" customFormat="1" ht="27.75" customHeight="1">
      <c r="A119" s="26">
        <v>3</v>
      </c>
      <c r="B119" s="61" t="s">
        <v>741</v>
      </c>
      <c r="C119" s="62">
        <v>2017</v>
      </c>
      <c r="D119" s="76">
        <v>798.8</v>
      </c>
    </row>
    <row r="120" spans="1:4" s="15" customFormat="1" ht="27.75" customHeight="1">
      <c r="A120" s="26">
        <v>4</v>
      </c>
      <c r="B120" s="61" t="s">
        <v>742</v>
      </c>
      <c r="C120" s="62">
        <v>2018</v>
      </c>
      <c r="D120" s="76">
        <v>2488.7</v>
      </c>
    </row>
    <row r="121" spans="1:4" s="15" customFormat="1" ht="27.75" customHeight="1">
      <c r="A121" s="26">
        <v>5</v>
      </c>
      <c r="B121" s="326" t="s">
        <v>945</v>
      </c>
      <c r="C121" s="1">
        <v>2019</v>
      </c>
      <c r="D121" s="66">
        <v>199</v>
      </c>
    </row>
    <row r="122" spans="1:4" s="15" customFormat="1" ht="27.75" customHeight="1">
      <c r="A122" s="278"/>
      <c r="B122" s="16" t="s">
        <v>0</v>
      </c>
      <c r="C122" s="2"/>
      <c r="D122" s="69">
        <f>SUM(D117:D121)</f>
        <v>6644.5</v>
      </c>
    </row>
    <row r="123" spans="1:4" s="15" customFormat="1" ht="27.75" customHeight="1">
      <c r="A123" s="351" t="s">
        <v>658</v>
      </c>
      <c r="B123" s="351"/>
      <c r="C123" s="351"/>
      <c r="D123" s="351"/>
    </row>
    <row r="124" spans="1:4" s="15" customFormat="1" ht="27.75" customHeight="1">
      <c r="A124" s="198">
        <v>1</v>
      </c>
      <c r="B124" s="196" t="s">
        <v>659</v>
      </c>
      <c r="C124" s="198">
        <v>2017</v>
      </c>
      <c r="D124" s="66">
        <v>549</v>
      </c>
    </row>
    <row r="125" spans="1:4" s="15" customFormat="1" ht="27.75" customHeight="1">
      <c r="A125" s="198">
        <v>2</v>
      </c>
      <c r="B125" s="196" t="s">
        <v>660</v>
      </c>
      <c r="C125" s="198">
        <v>2017</v>
      </c>
      <c r="D125" s="66">
        <v>2864.7</v>
      </c>
    </row>
    <row r="126" spans="1:4" s="15" customFormat="1" ht="27.75" customHeight="1">
      <c r="A126" s="198">
        <v>3</v>
      </c>
      <c r="B126" s="196" t="s">
        <v>568</v>
      </c>
      <c r="C126" s="198">
        <v>2017</v>
      </c>
      <c r="D126" s="66">
        <v>1030</v>
      </c>
    </row>
    <row r="127" spans="1:4" s="15" customFormat="1" ht="27.75" customHeight="1">
      <c r="A127" s="198">
        <v>4</v>
      </c>
      <c r="B127" s="196" t="s">
        <v>661</v>
      </c>
      <c r="C127" s="198">
        <v>2017</v>
      </c>
      <c r="D127" s="66">
        <v>2580</v>
      </c>
    </row>
    <row r="128" spans="1:4" s="15" customFormat="1" ht="27.75" customHeight="1">
      <c r="A128" s="198">
        <v>5</v>
      </c>
      <c r="B128" s="196" t="s">
        <v>659</v>
      </c>
      <c r="C128" s="198">
        <v>2018</v>
      </c>
      <c r="D128" s="66">
        <v>400</v>
      </c>
    </row>
    <row r="129" spans="1:4" s="15" customFormat="1" ht="27.75" customHeight="1">
      <c r="A129" s="198">
        <v>6</v>
      </c>
      <c r="B129" s="196" t="s">
        <v>662</v>
      </c>
      <c r="C129" s="198">
        <v>2017</v>
      </c>
      <c r="D129" s="66">
        <v>184.98</v>
      </c>
    </row>
    <row r="130" spans="1:4" s="15" customFormat="1" ht="27.75" customHeight="1">
      <c r="A130" s="198">
        <v>7</v>
      </c>
      <c r="B130" s="196" t="s">
        <v>663</v>
      </c>
      <c r="C130" s="198">
        <v>2018</v>
      </c>
      <c r="D130" s="66">
        <v>2433.39</v>
      </c>
    </row>
    <row r="131" spans="1:4" s="15" customFormat="1" ht="27.75" customHeight="1">
      <c r="A131" s="198">
        <v>8</v>
      </c>
      <c r="B131" s="196" t="s">
        <v>664</v>
      </c>
      <c r="C131" s="198">
        <v>2018</v>
      </c>
      <c r="D131" s="66">
        <v>3350</v>
      </c>
    </row>
    <row r="132" spans="1:4" s="15" customFormat="1" ht="27.75" customHeight="1">
      <c r="A132" s="198">
        <v>9</v>
      </c>
      <c r="B132" s="196" t="s">
        <v>896</v>
      </c>
      <c r="C132" s="198">
        <v>2018</v>
      </c>
      <c r="D132" s="64">
        <v>449</v>
      </c>
    </row>
    <row r="133" spans="1:4" s="15" customFormat="1" ht="27.75" customHeight="1">
      <c r="A133" s="198">
        <v>10</v>
      </c>
      <c r="B133" s="196" t="s">
        <v>897</v>
      </c>
      <c r="C133" s="198">
        <v>2018</v>
      </c>
      <c r="D133" s="64">
        <v>3960</v>
      </c>
    </row>
    <row r="134" spans="1:4" s="15" customFormat="1" ht="27.75" customHeight="1">
      <c r="A134" s="198">
        <v>11</v>
      </c>
      <c r="B134" s="196" t="s">
        <v>665</v>
      </c>
      <c r="C134" s="198">
        <v>2018</v>
      </c>
      <c r="D134" s="66">
        <v>5961.77</v>
      </c>
    </row>
    <row r="135" spans="1:4" s="15" customFormat="1" ht="27.75" customHeight="1">
      <c r="A135" s="198">
        <v>12</v>
      </c>
      <c r="B135" s="196" t="s">
        <v>898</v>
      </c>
      <c r="C135" s="198">
        <v>2018</v>
      </c>
      <c r="D135" s="64">
        <v>1020</v>
      </c>
    </row>
    <row r="136" spans="1:4" s="15" customFormat="1" ht="27.75" customHeight="1">
      <c r="A136" s="198">
        <v>13</v>
      </c>
      <c r="B136" s="196" t="s">
        <v>899</v>
      </c>
      <c r="C136" s="198">
        <v>2018</v>
      </c>
      <c r="D136" s="64">
        <v>10800</v>
      </c>
    </row>
    <row r="137" spans="1:4" s="15" customFormat="1" ht="27.75" customHeight="1">
      <c r="A137" s="198">
        <v>14</v>
      </c>
      <c r="B137" s="196" t="s">
        <v>900</v>
      </c>
      <c r="C137" s="198">
        <v>2018</v>
      </c>
      <c r="D137" s="64">
        <v>960</v>
      </c>
    </row>
    <row r="138" spans="1:4" s="15" customFormat="1" ht="27.75" customHeight="1">
      <c r="A138" s="198">
        <v>15</v>
      </c>
      <c r="B138" s="196" t="s">
        <v>667</v>
      </c>
      <c r="C138" s="198">
        <v>2018</v>
      </c>
      <c r="D138" s="66">
        <v>2099.94</v>
      </c>
    </row>
    <row r="139" spans="1:5" s="15" customFormat="1" ht="27.75" customHeight="1">
      <c r="A139" s="198">
        <v>16</v>
      </c>
      <c r="B139" s="286" t="s">
        <v>901</v>
      </c>
      <c r="C139" s="287">
        <v>2020</v>
      </c>
      <c r="D139" s="321">
        <v>23320</v>
      </c>
      <c r="E139" s="322"/>
    </row>
    <row r="140" spans="1:5" s="15" customFormat="1" ht="27.75" customHeight="1">
      <c r="A140" s="198">
        <v>17</v>
      </c>
      <c r="B140" s="286" t="s">
        <v>668</v>
      </c>
      <c r="C140" s="287">
        <v>2020</v>
      </c>
      <c r="D140" s="288">
        <v>2950</v>
      </c>
      <c r="E140" s="322"/>
    </row>
    <row r="141" spans="1:5" s="15" customFormat="1" ht="27.75" customHeight="1">
      <c r="A141" s="198">
        <v>18</v>
      </c>
      <c r="B141" s="286" t="s">
        <v>902</v>
      </c>
      <c r="C141" s="287">
        <v>2020</v>
      </c>
      <c r="D141" s="321">
        <v>1100</v>
      </c>
      <c r="E141" s="323" t="s">
        <v>908</v>
      </c>
    </row>
    <row r="142" spans="1:5" s="15" customFormat="1" ht="27.75" customHeight="1">
      <c r="A142" s="198">
        <v>19</v>
      </c>
      <c r="B142" s="286" t="s">
        <v>903</v>
      </c>
      <c r="C142" s="287">
        <v>2020</v>
      </c>
      <c r="D142" s="321">
        <v>6760</v>
      </c>
      <c r="E142" s="322"/>
    </row>
    <row r="143" spans="1:5" s="15" customFormat="1" ht="27.75" customHeight="1">
      <c r="A143" s="198">
        <v>20</v>
      </c>
      <c r="B143" s="286" t="s">
        <v>904</v>
      </c>
      <c r="C143" s="287">
        <v>2020</v>
      </c>
      <c r="D143" s="321">
        <v>10750</v>
      </c>
      <c r="E143" s="322"/>
    </row>
    <row r="144" spans="1:5" s="15" customFormat="1" ht="27.75" customHeight="1">
      <c r="A144" s="198">
        <v>21</v>
      </c>
      <c r="B144" s="286" t="s">
        <v>669</v>
      </c>
      <c r="C144" s="287">
        <v>2020</v>
      </c>
      <c r="D144" s="288">
        <v>1950</v>
      </c>
      <c r="E144" s="322"/>
    </row>
    <row r="145" spans="1:5" s="15" customFormat="1" ht="27.75" customHeight="1">
      <c r="A145" s="198">
        <v>22</v>
      </c>
      <c r="B145" s="286" t="s">
        <v>905</v>
      </c>
      <c r="C145" s="287">
        <v>2020</v>
      </c>
      <c r="D145" s="321">
        <v>3760</v>
      </c>
      <c r="E145" s="322"/>
    </row>
    <row r="146" spans="1:4" s="15" customFormat="1" ht="27.75" customHeight="1">
      <c r="A146" s="198">
        <v>23</v>
      </c>
      <c r="B146" s="196" t="s">
        <v>906</v>
      </c>
      <c r="C146" s="198">
        <v>2020</v>
      </c>
      <c r="D146" s="64">
        <v>1300</v>
      </c>
    </row>
    <row r="147" spans="1:4" s="15" customFormat="1" ht="27.75" customHeight="1">
      <c r="A147" s="198">
        <v>24</v>
      </c>
      <c r="B147" s="196" t="s">
        <v>907</v>
      </c>
      <c r="C147" s="198">
        <v>2019</v>
      </c>
      <c r="D147" s="64">
        <v>1470</v>
      </c>
    </row>
    <row r="148" spans="1:4" s="12" customFormat="1" ht="27.75" customHeight="1">
      <c r="A148" s="3"/>
      <c r="B148" s="16" t="s">
        <v>0</v>
      </c>
      <c r="C148" s="1"/>
      <c r="D148" s="69">
        <f>SUM(D124:D147)</f>
        <v>92002.78</v>
      </c>
    </row>
    <row r="149" spans="1:4" s="12" customFormat="1" ht="27.75" customHeight="1">
      <c r="A149" s="351" t="s">
        <v>818</v>
      </c>
      <c r="B149" s="351"/>
      <c r="C149" s="351"/>
      <c r="D149" s="351"/>
    </row>
    <row r="150" spans="1:4" s="12" customFormat="1" ht="27.75" customHeight="1">
      <c r="A150" s="1">
        <v>1</v>
      </c>
      <c r="B150" s="203" t="s">
        <v>819</v>
      </c>
      <c r="C150" s="204">
        <v>2017</v>
      </c>
      <c r="D150" s="194">
        <v>1536.27</v>
      </c>
    </row>
    <row r="151" spans="1:5" s="12" customFormat="1" ht="27.75" customHeight="1">
      <c r="A151" s="1">
        <v>2</v>
      </c>
      <c r="B151" s="286" t="s">
        <v>814</v>
      </c>
      <c r="C151" s="287">
        <v>2020</v>
      </c>
      <c r="D151" s="288">
        <v>23320</v>
      </c>
      <c r="E151" s="356" t="s">
        <v>908</v>
      </c>
    </row>
    <row r="152" spans="1:5" s="12" customFormat="1" ht="27.75" customHeight="1">
      <c r="A152" s="1">
        <v>3</v>
      </c>
      <c r="B152" s="286" t="s">
        <v>815</v>
      </c>
      <c r="C152" s="287">
        <v>2020</v>
      </c>
      <c r="D152" s="288">
        <v>21450</v>
      </c>
      <c r="E152" s="356"/>
    </row>
    <row r="153" spans="1:5" s="12" customFormat="1" ht="27.75" customHeight="1">
      <c r="A153" s="1">
        <v>4</v>
      </c>
      <c r="B153" s="286" t="s">
        <v>816</v>
      </c>
      <c r="C153" s="287">
        <v>2020</v>
      </c>
      <c r="D153" s="288">
        <v>5200</v>
      </c>
      <c r="E153" s="356"/>
    </row>
    <row r="154" spans="1:5" s="12" customFormat="1" ht="27.75" customHeight="1">
      <c r="A154" s="1">
        <v>5</v>
      </c>
      <c r="B154" s="286" t="s">
        <v>817</v>
      </c>
      <c r="C154" s="287">
        <v>2020</v>
      </c>
      <c r="D154" s="288">
        <v>5900</v>
      </c>
      <c r="E154" s="356"/>
    </row>
    <row r="155" spans="1:4" ht="27.75" customHeight="1">
      <c r="A155" s="1"/>
      <c r="B155" s="355" t="s">
        <v>25</v>
      </c>
      <c r="C155" s="355"/>
      <c r="D155" s="68">
        <f>SUM(D150:D154)</f>
        <v>57406.270000000004</v>
      </c>
    </row>
    <row r="156" spans="1:4" ht="27.75" customHeight="1">
      <c r="A156" s="351" t="s">
        <v>670</v>
      </c>
      <c r="B156" s="351"/>
      <c r="C156" s="351"/>
      <c r="D156" s="351"/>
    </row>
    <row r="157" spans="1:4" ht="27.75" customHeight="1">
      <c r="A157" s="1">
        <v>1</v>
      </c>
      <c r="B157" s="55" t="s">
        <v>675</v>
      </c>
      <c r="C157" s="54">
        <v>2017</v>
      </c>
      <c r="D157" s="72">
        <v>2244.74</v>
      </c>
    </row>
    <row r="158" spans="1:4" ht="27.75" customHeight="1">
      <c r="A158" s="1">
        <v>3</v>
      </c>
      <c r="B158" s="55" t="s">
        <v>676</v>
      </c>
      <c r="C158" s="54">
        <v>2017</v>
      </c>
      <c r="D158" s="72">
        <v>840.03</v>
      </c>
    </row>
    <row r="159" spans="1:4" ht="27.75" customHeight="1">
      <c r="A159" s="1">
        <v>4</v>
      </c>
      <c r="B159" s="55" t="s">
        <v>677</v>
      </c>
      <c r="C159" s="54">
        <v>2019</v>
      </c>
      <c r="D159" s="72">
        <v>3921.88</v>
      </c>
    </row>
    <row r="160" spans="1:4" ht="27.75" customHeight="1">
      <c r="A160" s="1">
        <v>5</v>
      </c>
      <c r="B160" s="55" t="s">
        <v>678</v>
      </c>
      <c r="C160" s="54">
        <v>2019</v>
      </c>
      <c r="D160" s="72">
        <v>2300.77</v>
      </c>
    </row>
    <row r="161" spans="1:4" ht="27.75" customHeight="1">
      <c r="A161" s="1">
        <v>6</v>
      </c>
      <c r="B161" s="55" t="s">
        <v>679</v>
      </c>
      <c r="C161" s="54">
        <v>2018</v>
      </c>
      <c r="D161" s="72">
        <v>4289.17</v>
      </c>
    </row>
    <row r="162" spans="1:4" s="17" customFormat="1" ht="27.75" customHeight="1">
      <c r="A162" s="1"/>
      <c r="B162" s="16" t="s">
        <v>0</v>
      </c>
      <c r="C162" s="1"/>
      <c r="D162" s="69">
        <f>SUM(D157:D161)</f>
        <v>13596.59</v>
      </c>
    </row>
    <row r="163" spans="1:4" s="12" customFormat="1" ht="27.75" customHeight="1">
      <c r="A163" s="193"/>
      <c r="B163" s="193"/>
      <c r="C163" s="190"/>
      <c r="D163" s="282"/>
    </row>
    <row r="164" spans="1:4" s="12" customFormat="1" ht="27.75" customHeight="1">
      <c r="A164" s="193"/>
      <c r="B164" s="193"/>
      <c r="C164" s="190"/>
      <c r="D164" s="282"/>
    </row>
    <row r="165" spans="1:4" s="12" customFormat="1" ht="27.75" customHeight="1">
      <c r="A165" s="350" t="s">
        <v>44</v>
      </c>
      <c r="B165" s="350"/>
      <c r="C165" s="350"/>
      <c r="D165" s="350"/>
    </row>
    <row r="166" spans="1:4" s="12" customFormat="1" ht="27.75" customHeight="1">
      <c r="A166" s="2" t="s">
        <v>27</v>
      </c>
      <c r="B166" s="2" t="s">
        <v>35</v>
      </c>
      <c r="C166" s="2" t="s">
        <v>36</v>
      </c>
      <c r="D166" s="65" t="s">
        <v>37</v>
      </c>
    </row>
    <row r="167" spans="1:4" ht="27.75" customHeight="1">
      <c r="A167" s="351" t="s">
        <v>128</v>
      </c>
      <c r="B167" s="351"/>
      <c r="C167" s="351"/>
      <c r="D167" s="351"/>
    </row>
    <row r="168" spans="1:4" s="12" customFormat="1" ht="27.75" customHeight="1">
      <c r="A168" s="1">
        <v>1</v>
      </c>
      <c r="B168" s="196" t="s">
        <v>479</v>
      </c>
      <c r="C168" s="198">
        <v>2016</v>
      </c>
      <c r="D168" s="66">
        <v>1519.42</v>
      </c>
    </row>
    <row r="169" spans="1:4" s="12" customFormat="1" ht="27.75" customHeight="1">
      <c r="A169" s="1">
        <v>2</v>
      </c>
      <c r="B169" s="196" t="s">
        <v>480</v>
      </c>
      <c r="C169" s="198">
        <v>2017</v>
      </c>
      <c r="D169" s="66">
        <v>6836.9</v>
      </c>
    </row>
    <row r="170" spans="1:4" s="12" customFormat="1" ht="27.75" customHeight="1">
      <c r="A170" s="1">
        <v>3</v>
      </c>
      <c r="B170" s="196" t="s">
        <v>909</v>
      </c>
      <c r="C170" s="198">
        <v>2019</v>
      </c>
      <c r="D170" s="66">
        <v>6504.73</v>
      </c>
    </row>
    <row r="171" spans="1:4" s="12" customFormat="1" ht="27.75" customHeight="1">
      <c r="A171" s="1">
        <v>4</v>
      </c>
      <c r="B171" s="196" t="s">
        <v>909</v>
      </c>
      <c r="C171" s="198">
        <v>2019</v>
      </c>
      <c r="D171" s="66">
        <v>6147.4</v>
      </c>
    </row>
    <row r="172" spans="1:4" s="12" customFormat="1" ht="27.75" customHeight="1">
      <c r="A172" s="1"/>
      <c r="B172" s="16" t="s">
        <v>0</v>
      </c>
      <c r="C172" s="1"/>
      <c r="D172" s="68">
        <f>SUM(D168:D171)</f>
        <v>21008.449999999997</v>
      </c>
    </row>
    <row r="173" spans="1:4" s="12" customFormat="1" ht="27.75" customHeight="1">
      <c r="A173" s="351" t="s">
        <v>658</v>
      </c>
      <c r="B173" s="351"/>
      <c r="C173" s="351"/>
      <c r="D173" s="351"/>
    </row>
    <row r="174" spans="1:4" s="12" customFormat="1" ht="27.75" customHeight="1">
      <c r="A174" s="190">
        <v>1</v>
      </c>
      <c r="B174" s="196" t="s">
        <v>657</v>
      </c>
      <c r="C174" s="198">
        <v>2019</v>
      </c>
      <c r="D174" s="66">
        <v>2521.5</v>
      </c>
    </row>
    <row r="175" spans="1:4" s="12" customFormat="1" ht="27.75" customHeight="1">
      <c r="A175" s="1"/>
      <c r="B175" s="16" t="s">
        <v>0</v>
      </c>
      <c r="C175" s="1"/>
      <c r="D175" s="68">
        <f>SUM(D174)</f>
        <v>2521.5</v>
      </c>
    </row>
    <row r="176" spans="1:4" s="12" customFormat="1" ht="27.75" customHeight="1">
      <c r="A176" s="193"/>
      <c r="B176" s="193"/>
      <c r="C176" s="190"/>
      <c r="D176" s="282"/>
    </row>
    <row r="177" spans="1:4" s="12" customFormat="1" ht="27.75" customHeight="1">
      <c r="A177" s="193"/>
      <c r="B177" s="193"/>
      <c r="C177" s="190"/>
      <c r="D177" s="282"/>
    </row>
    <row r="178" spans="1:4" s="12" customFormat="1" ht="27.75" customHeight="1">
      <c r="A178" s="193"/>
      <c r="B178" s="348" t="s">
        <v>38</v>
      </c>
      <c r="C178" s="348"/>
      <c r="D178" s="283">
        <f>SUM(D92,D86,D66,D58,D49,D38,D32)</f>
        <v>283124.82999999996</v>
      </c>
    </row>
    <row r="179" spans="1:4" s="12" customFormat="1" ht="27.75" customHeight="1">
      <c r="A179" s="193"/>
      <c r="B179" s="348" t="s">
        <v>39</v>
      </c>
      <c r="C179" s="348"/>
      <c r="D179" s="283">
        <f>SUM(D162,D155,D148,D122,D115,D109)</f>
        <v>231947.12</v>
      </c>
    </row>
    <row r="180" spans="1:4" s="12" customFormat="1" ht="27.75" customHeight="1">
      <c r="A180" s="193"/>
      <c r="B180" s="348" t="s">
        <v>40</v>
      </c>
      <c r="C180" s="348"/>
      <c r="D180" s="283">
        <f>SUM(D175,D172)</f>
        <v>23529.949999999997</v>
      </c>
    </row>
    <row r="181" spans="1:4" s="12" customFormat="1" ht="12.75">
      <c r="A181" s="193"/>
      <c r="B181" s="193"/>
      <c r="C181" s="190"/>
      <c r="D181" s="282"/>
    </row>
    <row r="182" spans="1:4" s="12" customFormat="1" ht="12.75">
      <c r="A182" s="193"/>
      <c r="B182" s="284"/>
      <c r="C182" s="190"/>
      <c r="D182" s="282"/>
    </row>
    <row r="183" spans="1:4" s="12" customFormat="1" ht="12.75">
      <c r="A183" s="193"/>
      <c r="B183" s="193"/>
      <c r="C183" s="190"/>
      <c r="D183" s="282"/>
    </row>
    <row r="184" spans="1:4" s="12" customFormat="1" ht="12.75">
      <c r="A184" s="193"/>
      <c r="B184" s="193"/>
      <c r="C184" s="190"/>
      <c r="D184" s="282"/>
    </row>
    <row r="185" spans="1:4" s="12" customFormat="1" ht="12.75">
      <c r="A185" s="193"/>
      <c r="B185" s="193"/>
      <c r="C185" s="190"/>
      <c r="D185" s="282"/>
    </row>
    <row r="186" spans="1:4" s="12" customFormat="1" ht="12.75">
      <c r="A186" s="193"/>
      <c r="B186" s="193"/>
      <c r="C186" s="190"/>
      <c r="D186" s="282"/>
    </row>
    <row r="187" spans="1:4" s="12" customFormat="1" ht="12.75">
      <c r="A187" s="193"/>
      <c r="B187" s="193"/>
      <c r="C187" s="190"/>
      <c r="D187" s="282"/>
    </row>
    <row r="188" spans="1:4" s="12" customFormat="1" ht="12.75">
      <c r="A188" s="193"/>
      <c r="B188" s="193"/>
      <c r="C188" s="190"/>
      <c r="D188" s="282"/>
    </row>
    <row r="189" spans="1:4" s="12" customFormat="1" ht="12.75">
      <c r="A189" s="193"/>
      <c r="B189" s="193"/>
      <c r="C189" s="190"/>
      <c r="D189" s="282"/>
    </row>
    <row r="190" spans="1:4" s="12" customFormat="1" ht="12.75">
      <c r="A190" s="193"/>
      <c r="B190" s="193"/>
      <c r="C190" s="190"/>
      <c r="D190" s="282"/>
    </row>
    <row r="191" spans="1:4" s="12" customFormat="1" ht="12.75">
      <c r="A191" s="193"/>
      <c r="B191" s="193"/>
      <c r="C191" s="190"/>
      <c r="D191" s="282"/>
    </row>
    <row r="192" spans="1:4" s="12" customFormat="1" ht="12.75">
      <c r="A192" s="193"/>
      <c r="B192" s="193"/>
      <c r="C192" s="190"/>
      <c r="D192" s="282"/>
    </row>
    <row r="193" spans="1:4" s="12" customFormat="1" ht="12.75">
      <c r="A193" s="193"/>
      <c r="B193" s="193"/>
      <c r="C193" s="190"/>
      <c r="D193" s="282"/>
    </row>
    <row r="194" spans="1:4" s="12" customFormat="1" ht="14.25" customHeight="1">
      <c r="A194" s="193"/>
      <c r="B194" s="193"/>
      <c r="C194" s="190"/>
      <c r="D194" s="282"/>
    </row>
    <row r="195" spans="1:4" ht="12.75">
      <c r="A195" s="193"/>
      <c r="C195" s="190"/>
      <c r="D195" s="282"/>
    </row>
    <row r="196" spans="1:4" s="15" customFormat="1" ht="12.75">
      <c r="A196" s="193"/>
      <c r="B196" s="193"/>
      <c r="C196" s="190"/>
      <c r="D196" s="282"/>
    </row>
    <row r="197" spans="1:4" s="15" customFormat="1" ht="12.75">
      <c r="A197" s="193"/>
      <c r="B197" s="193"/>
      <c r="C197" s="190"/>
      <c r="D197" s="282"/>
    </row>
    <row r="198" spans="1:4" s="15" customFormat="1" ht="18" customHeight="1">
      <c r="A198" s="193"/>
      <c r="B198" s="193"/>
      <c r="C198" s="190"/>
      <c r="D198" s="282"/>
    </row>
    <row r="199" spans="1:4" ht="12.75">
      <c r="A199" s="193"/>
      <c r="C199" s="190"/>
      <c r="D199" s="282"/>
    </row>
    <row r="200" spans="1:4" s="6" customFormat="1" ht="12.75">
      <c r="A200" s="193"/>
      <c r="B200" s="193"/>
      <c r="C200" s="190"/>
      <c r="D200" s="282"/>
    </row>
    <row r="201" spans="1:4" s="6" customFormat="1" ht="12.75">
      <c r="A201" s="193"/>
      <c r="B201" s="193"/>
      <c r="C201" s="190"/>
      <c r="D201" s="282"/>
    </row>
    <row r="202" spans="1:4" ht="12.75">
      <c r="A202" s="193"/>
      <c r="C202" s="190"/>
      <c r="D202" s="282"/>
    </row>
    <row r="203" spans="1:4" s="12" customFormat="1" ht="12.75">
      <c r="A203" s="193"/>
      <c r="B203" s="193"/>
      <c r="C203" s="190"/>
      <c r="D203" s="282"/>
    </row>
    <row r="204" spans="1:4" s="12" customFormat="1" ht="12.75">
      <c r="A204" s="193"/>
      <c r="B204" s="193"/>
      <c r="C204" s="190"/>
      <c r="D204" s="282"/>
    </row>
    <row r="205" spans="1:4" s="12" customFormat="1" ht="12.75">
      <c r="A205" s="193"/>
      <c r="B205" s="193"/>
      <c r="C205" s="190"/>
      <c r="D205" s="282"/>
    </row>
    <row r="206" spans="1:4" s="12" customFormat="1" ht="12.75">
      <c r="A206" s="193"/>
      <c r="B206" s="193"/>
      <c r="C206" s="190"/>
      <c r="D206" s="282"/>
    </row>
    <row r="207" spans="1:4" s="12" customFormat="1" ht="12.75">
      <c r="A207" s="193"/>
      <c r="B207" s="193"/>
      <c r="C207" s="190"/>
      <c r="D207" s="282"/>
    </row>
    <row r="208" spans="1:4" s="12" customFormat="1" ht="12.75">
      <c r="A208" s="193"/>
      <c r="B208" s="193"/>
      <c r="C208" s="190"/>
      <c r="D208" s="282"/>
    </row>
    <row r="209" spans="1:4" s="12" customFormat="1" ht="12.75">
      <c r="A209" s="193"/>
      <c r="B209" s="193"/>
      <c r="C209" s="190"/>
      <c r="D209" s="282"/>
    </row>
    <row r="210" spans="1:4" s="12" customFormat="1" ht="12.75">
      <c r="A210" s="193"/>
      <c r="B210" s="193"/>
      <c r="C210" s="190"/>
      <c r="D210" s="282"/>
    </row>
    <row r="211" spans="1:4" s="12" customFormat="1" ht="12.75">
      <c r="A211" s="193"/>
      <c r="B211" s="193"/>
      <c r="C211" s="190"/>
      <c r="D211" s="282"/>
    </row>
    <row r="212" spans="1:4" s="12" customFormat="1" ht="12.75">
      <c r="A212" s="193"/>
      <c r="B212" s="193"/>
      <c r="C212" s="190"/>
      <c r="D212" s="282"/>
    </row>
    <row r="213" spans="1:4" s="6" customFormat="1" ht="12.75">
      <c r="A213" s="193"/>
      <c r="B213" s="193"/>
      <c r="C213" s="190"/>
      <c r="D213" s="282"/>
    </row>
    <row r="214" spans="1:4" ht="12.75">
      <c r="A214" s="193"/>
      <c r="C214" s="190"/>
      <c r="D214" s="282"/>
    </row>
    <row r="215" spans="1:4" ht="12.75">
      <c r="A215" s="193"/>
      <c r="C215" s="190"/>
      <c r="D215" s="282"/>
    </row>
    <row r="216" spans="1:4" ht="12.75">
      <c r="A216" s="193"/>
      <c r="C216" s="190"/>
      <c r="D216" s="282"/>
    </row>
    <row r="217" spans="1:4" ht="12.75">
      <c r="A217" s="193"/>
      <c r="C217" s="190"/>
      <c r="D217" s="282"/>
    </row>
    <row r="218" spans="1:4" ht="12.75">
      <c r="A218" s="193"/>
      <c r="C218" s="190"/>
      <c r="D218" s="282"/>
    </row>
    <row r="219" spans="1:4" ht="12.75">
      <c r="A219" s="193"/>
      <c r="C219" s="190"/>
      <c r="D219" s="282"/>
    </row>
    <row r="220" spans="1:4" ht="12.75">
      <c r="A220" s="193"/>
      <c r="C220" s="190"/>
      <c r="D220" s="282"/>
    </row>
    <row r="221" spans="1:4" ht="12.75">
      <c r="A221" s="193"/>
      <c r="C221" s="190"/>
      <c r="D221" s="282"/>
    </row>
    <row r="222" spans="1:4" ht="12.75">
      <c r="A222" s="193"/>
      <c r="C222" s="190"/>
      <c r="D222" s="282"/>
    </row>
    <row r="223" spans="1:4" ht="12.75">
      <c r="A223" s="193"/>
      <c r="C223" s="190"/>
      <c r="D223" s="282"/>
    </row>
    <row r="224" spans="1:4" ht="12.75">
      <c r="A224" s="193"/>
      <c r="C224" s="190"/>
      <c r="D224" s="282"/>
    </row>
    <row r="225" spans="1:4" ht="12.75">
      <c r="A225" s="193"/>
      <c r="C225" s="190"/>
      <c r="D225" s="282"/>
    </row>
    <row r="226" spans="1:4" ht="14.25" customHeight="1">
      <c r="A226" s="193"/>
      <c r="C226" s="190"/>
      <c r="D226" s="282"/>
    </row>
    <row r="227" spans="1:4" ht="12.75">
      <c r="A227" s="193"/>
      <c r="C227" s="190"/>
      <c r="D227" s="282"/>
    </row>
    <row r="228" spans="1:4" ht="12.75">
      <c r="A228" s="193"/>
      <c r="C228" s="190"/>
      <c r="D228" s="282"/>
    </row>
    <row r="229" spans="1:4" ht="14.25" customHeight="1">
      <c r="A229" s="193"/>
      <c r="C229" s="190"/>
      <c r="D229" s="282"/>
    </row>
    <row r="230" spans="1:4" ht="12.75">
      <c r="A230" s="193"/>
      <c r="C230" s="190"/>
      <c r="D230" s="282"/>
    </row>
    <row r="231" spans="1:4" s="6" customFormat="1" ht="12.75">
      <c r="A231" s="193"/>
      <c r="B231" s="193"/>
      <c r="C231" s="190"/>
      <c r="D231" s="282"/>
    </row>
    <row r="232" spans="1:4" s="6" customFormat="1" ht="12.75">
      <c r="A232" s="193"/>
      <c r="B232" s="193"/>
      <c r="C232" s="190"/>
      <c r="D232" s="282"/>
    </row>
    <row r="233" spans="1:4" s="6" customFormat="1" ht="12.75">
      <c r="A233" s="193"/>
      <c r="B233" s="193"/>
      <c r="C233" s="190"/>
      <c r="D233" s="282"/>
    </row>
    <row r="234" spans="1:4" s="6" customFormat="1" ht="12.75">
      <c r="A234" s="193"/>
      <c r="B234" s="193"/>
      <c r="C234" s="190"/>
      <c r="D234" s="282"/>
    </row>
    <row r="235" spans="1:4" s="6" customFormat="1" ht="12.75">
      <c r="A235" s="193"/>
      <c r="B235" s="193"/>
      <c r="C235" s="190"/>
      <c r="D235" s="282"/>
    </row>
    <row r="236" spans="1:4" s="6" customFormat="1" ht="12.75">
      <c r="A236" s="193"/>
      <c r="B236" s="193"/>
      <c r="C236" s="190"/>
      <c r="D236" s="282"/>
    </row>
    <row r="237" spans="1:4" s="6" customFormat="1" ht="12.75">
      <c r="A237" s="193"/>
      <c r="B237" s="193"/>
      <c r="C237" s="190"/>
      <c r="D237" s="282"/>
    </row>
    <row r="238" spans="1:4" ht="12.75" customHeight="1">
      <c r="A238" s="193"/>
      <c r="C238" s="190"/>
      <c r="D238" s="282"/>
    </row>
    <row r="239" spans="1:4" s="12" customFormat="1" ht="12.75">
      <c r="A239" s="193"/>
      <c r="B239" s="193"/>
      <c r="C239" s="190"/>
      <c r="D239" s="282"/>
    </row>
    <row r="240" spans="1:4" s="12" customFormat="1" ht="12.75">
      <c r="A240" s="193"/>
      <c r="B240" s="193"/>
      <c r="C240" s="190"/>
      <c r="D240" s="282"/>
    </row>
    <row r="241" spans="1:4" s="12" customFormat="1" ht="12.75">
      <c r="A241" s="193"/>
      <c r="B241" s="193"/>
      <c r="C241" s="190"/>
      <c r="D241" s="282"/>
    </row>
    <row r="242" spans="1:4" s="12" customFormat="1" ht="12.75">
      <c r="A242" s="193"/>
      <c r="B242" s="193"/>
      <c r="C242" s="190"/>
      <c r="D242" s="282"/>
    </row>
    <row r="243" spans="1:4" s="12" customFormat="1" ht="12.75">
      <c r="A243" s="193"/>
      <c r="B243" s="193"/>
      <c r="C243" s="190"/>
      <c r="D243" s="282"/>
    </row>
    <row r="244" spans="1:4" s="12" customFormat="1" ht="12.75">
      <c r="A244" s="193"/>
      <c r="B244" s="193"/>
      <c r="C244" s="190"/>
      <c r="D244" s="282"/>
    </row>
    <row r="245" spans="1:4" s="12" customFormat="1" ht="12.75">
      <c r="A245" s="193"/>
      <c r="B245" s="193"/>
      <c r="C245" s="190"/>
      <c r="D245" s="282"/>
    </row>
    <row r="246" spans="1:4" s="12" customFormat="1" ht="18" customHeight="1">
      <c r="A246" s="193"/>
      <c r="B246" s="193"/>
      <c r="C246" s="190"/>
      <c r="D246" s="282"/>
    </row>
    <row r="247" spans="1:4" ht="12.75">
      <c r="A247" s="193"/>
      <c r="C247" s="190"/>
      <c r="D247" s="282"/>
    </row>
    <row r="248" spans="1:4" s="6" customFormat="1" ht="12.75">
      <c r="A248" s="193"/>
      <c r="B248" s="193"/>
      <c r="C248" s="190"/>
      <c r="D248" s="282"/>
    </row>
    <row r="249" spans="1:4" s="6" customFormat="1" ht="12.75">
      <c r="A249" s="193"/>
      <c r="B249" s="193"/>
      <c r="C249" s="190"/>
      <c r="D249" s="282"/>
    </row>
    <row r="250" spans="1:4" s="6" customFormat="1" ht="12.75">
      <c r="A250" s="193"/>
      <c r="B250" s="193"/>
      <c r="C250" s="190"/>
      <c r="D250" s="282"/>
    </row>
    <row r="251" spans="1:4" ht="12.75" customHeight="1">
      <c r="A251" s="193"/>
      <c r="C251" s="190"/>
      <c r="D251" s="282"/>
    </row>
    <row r="252" spans="1:4" s="6" customFormat="1" ht="12.75">
      <c r="A252" s="193"/>
      <c r="B252" s="193"/>
      <c r="C252" s="190"/>
      <c r="D252" s="282"/>
    </row>
    <row r="253" spans="1:4" s="6" customFormat="1" ht="12.75">
      <c r="A253" s="193"/>
      <c r="B253" s="193"/>
      <c r="C253" s="190"/>
      <c r="D253" s="282"/>
    </row>
    <row r="254" spans="1:4" s="6" customFormat="1" ht="12.75">
      <c r="A254" s="193"/>
      <c r="B254" s="193"/>
      <c r="C254" s="190"/>
      <c r="D254" s="282"/>
    </row>
    <row r="255" spans="1:4" s="6" customFormat="1" ht="12.75">
      <c r="A255" s="193"/>
      <c r="B255" s="193"/>
      <c r="C255" s="190"/>
      <c r="D255" s="282"/>
    </row>
    <row r="256" spans="1:4" s="6" customFormat="1" ht="12.75">
      <c r="A256" s="193"/>
      <c r="B256" s="193"/>
      <c r="C256" s="190"/>
      <c r="D256" s="282"/>
    </row>
    <row r="257" spans="1:4" s="6" customFormat="1" ht="12.75">
      <c r="A257" s="193"/>
      <c r="B257" s="193"/>
      <c r="C257" s="190"/>
      <c r="D257" s="282"/>
    </row>
    <row r="258" spans="1:4" ht="12.75">
      <c r="A258" s="193"/>
      <c r="C258" s="190"/>
      <c r="D258" s="282"/>
    </row>
    <row r="259" spans="1:4" ht="12.75">
      <c r="A259" s="193"/>
      <c r="C259" s="190"/>
      <c r="D259" s="282"/>
    </row>
    <row r="260" spans="1:4" ht="12.75">
      <c r="A260" s="193"/>
      <c r="C260" s="190"/>
      <c r="D260" s="282"/>
    </row>
    <row r="261" spans="1:4" ht="14.25" customHeight="1">
      <c r="A261" s="193"/>
      <c r="C261" s="190"/>
      <c r="D261" s="282"/>
    </row>
    <row r="262" spans="1:4" ht="12.75">
      <c r="A262" s="193"/>
      <c r="C262" s="190"/>
      <c r="D262" s="282"/>
    </row>
    <row r="263" spans="1:4" ht="12.75">
      <c r="A263" s="193"/>
      <c r="C263" s="190"/>
      <c r="D263" s="282"/>
    </row>
    <row r="264" spans="1:4" ht="12.75">
      <c r="A264" s="193"/>
      <c r="C264" s="190"/>
      <c r="D264" s="282"/>
    </row>
    <row r="265" spans="1:4" ht="12.75">
      <c r="A265" s="193"/>
      <c r="C265" s="190"/>
      <c r="D265" s="282"/>
    </row>
    <row r="266" spans="1:4" ht="12.75">
      <c r="A266" s="193"/>
      <c r="C266" s="190"/>
      <c r="D266" s="282"/>
    </row>
    <row r="267" spans="1:4" ht="12.75">
      <c r="A267" s="193"/>
      <c r="C267" s="190"/>
      <c r="D267" s="282"/>
    </row>
    <row r="268" spans="1:4" ht="12.75">
      <c r="A268" s="193"/>
      <c r="C268" s="190"/>
      <c r="D268" s="282"/>
    </row>
    <row r="269" spans="1:4" ht="12.75">
      <c r="A269" s="193"/>
      <c r="C269" s="190"/>
      <c r="D269" s="282"/>
    </row>
    <row r="270" spans="1:4" ht="12.75">
      <c r="A270" s="193"/>
      <c r="C270" s="190"/>
      <c r="D270" s="282"/>
    </row>
    <row r="271" spans="1:4" ht="12.75">
      <c r="A271" s="193"/>
      <c r="C271" s="190"/>
      <c r="D271" s="282"/>
    </row>
    <row r="272" spans="1:4" ht="12.75">
      <c r="A272" s="193"/>
      <c r="C272" s="190"/>
      <c r="D272" s="282"/>
    </row>
    <row r="273" spans="1:4" ht="12.75">
      <c r="A273" s="193"/>
      <c r="C273" s="190"/>
      <c r="D273" s="282"/>
    </row>
    <row r="274" spans="1:4" ht="12.75">
      <c r="A274" s="193"/>
      <c r="C274" s="190"/>
      <c r="D274" s="282"/>
    </row>
    <row r="275" spans="1:4" ht="12.75">
      <c r="A275" s="193"/>
      <c r="C275" s="190"/>
      <c r="D275" s="282"/>
    </row>
    <row r="276" spans="1:4" ht="12.75">
      <c r="A276" s="193"/>
      <c r="C276" s="190"/>
      <c r="D276" s="282"/>
    </row>
    <row r="277" spans="1:4" ht="12.75">
      <c r="A277" s="193"/>
      <c r="C277" s="190"/>
      <c r="D277" s="282"/>
    </row>
    <row r="278" spans="1:4" ht="12.75">
      <c r="A278" s="193"/>
      <c r="C278" s="190"/>
      <c r="D278" s="282"/>
    </row>
    <row r="279" spans="1:4" ht="12.75">
      <c r="A279" s="193"/>
      <c r="C279" s="190"/>
      <c r="D279" s="282"/>
    </row>
    <row r="280" spans="1:4" ht="12.75">
      <c r="A280" s="193"/>
      <c r="C280" s="190"/>
      <c r="D280" s="282"/>
    </row>
    <row r="281" spans="1:4" ht="12.75">
      <c r="A281" s="193"/>
      <c r="C281" s="190"/>
      <c r="D281" s="282"/>
    </row>
    <row r="282" spans="1:4" ht="12.75">
      <c r="A282" s="193"/>
      <c r="C282" s="190"/>
      <c r="D282" s="282"/>
    </row>
    <row r="283" spans="1:4" ht="12.75">
      <c r="A283" s="193"/>
      <c r="C283" s="190"/>
      <c r="D283" s="282"/>
    </row>
    <row r="284" spans="1:4" ht="12.75">
      <c r="A284" s="193"/>
      <c r="C284" s="190"/>
      <c r="D284" s="282"/>
    </row>
    <row r="285" spans="1:4" ht="12.75">
      <c r="A285" s="193"/>
      <c r="C285" s="190"/>
      <c r="D285" s="282"/>
    </row>
    <row r="286" spans="1:4" ht="12.75">
      <c r="A286" s="193"/>
      <c r="C286" s="190"/>
      <c r="D286" s="282"/>
    </row>
    <row r="287" spans="1:4" ht="12.75">
      <c r="A287" s="193"/>
      <c r="C287" s="190"/>
      <c r="D287" s="282"/>
    </row>
    <row r="288" spans="1:4" ht="12.75">
      <c r="A288" s="193"/>
      <c r="C288" s="190"/>
      <c r="D288" s="282"/>
    </row>
    <row r="289" spans="1:4" ht="12.75">
      <c r="A289" s="193"/>
      <c r="C289" s="190"/>
      <c r="D289" s="282"/>
    </row>
    <row r="290" spans="1:4" ht="12.75">
      <c r="A290" s="193"/>
      <c r="C290" s="190"/>
      <c r="D290" s="282"/>
    </row>
    <row r="291" spans="1:4" ht="12.75">
      <c r="A291" s="193"/>
      <c r="C291" s="190"/>
      <c r="D291" s="282"/>
    </row>
    <row r="292" spans="1:4" ht="12.75">
      <c r="A292" s="193"/>
      <c r="C292" s="190"/>
      <c r="D292" s="282"/>
    </row>
    <row r="293" spans="1:4" ht="12.75">
      <c r="A293" s="193"/>
      <c r="C293" s="190"/>
      <c r="D293" s="282"/>
    </row>
    <row r="294" spans="1:4" s="12" customFormat="1" ht="12.75">
      <c r="A294" s="193"/>
      <c r="B294" s="193"/>
      <c r="C294" s="190"/>
      <c r="D294" s="282"/>
    </row>
    <row r="295" spans="1:4" s="12" customFormat="1" ht="12.75">
      <c r="A295" s="193"/>
      <c r="B295" s="193"/>
      <c r="C295" s="190"/>
      <c r="D295" s="282"/>
    </row>
    <row r="296" spans="1:4" s="12" customFormat="1" ht="12.75">
      <c r="A296" s="193"/>
      <c r="B296" s="193"/>
      <c r="C296" s="190"/>
      <c r="D296" s="282"/>
    </row>
    <row r="297" spans="1:4" s="12" customFormat="1" ht="12.75">
      <c r="A297" s="193"/>
      <c r="B297" s="193"/>
      <c r="C297" s="190"/>
      <c r="D297" s="282"/>
    </row>
    <row r="298" spans="1:4" s="12" customFormat="1" ht="12.75">
      <c r="A298" s="193"/>
      <c r="B298" s="193"/>
      <c r="C298" s="190"/>
      <c r="D298" s="282"/>
    </row>
    <row r="299" spans="1:4" s="12" customFormat="1" ht="12.75">
      <c r="A299" s="193"/>
      <c r="B299" s="193"/>
      <c r="C299" s="190"/>
      <c r="D299" s="282"/>
    </row>
    <row r="300" spans="1:4" s="12" customFormat="1" ht="12.75">
      <c r="A300" s="193"/>
      <c r="B300" s="193"/>
      <c r="C300" s="190"/>
      <c r="D300" s="282"/>
    </row>
    <row r="301" spans="1:4" s="12" customFormat="1" ht="12.75">
      <c r="A301" s="193"/>
      <c r="B301" s="193"/>
      <c r="C301" s="190"/>
      <c r="D301" s="282"/>
    </row>
    <row r="302" spans="1:4" s="12" customFormat="1" ht="12.75">
      <c r="A302" s="193"/>
      <c r="B302" s="193"/>
      <c r="C302" s="190"/>
      <c r="D302" s="282"/>
    </row>
    <row r="303" spans="1:4" s="12" customFormat="1" ht="12.75">
      <c r="A303" s="193"/>
      <c r="B303" s="193"/>
      <c r="C303" s="190"/>
      <c r="D303" s="282"/>
    </row>
    <row r="304" spans="1:4" s="12" customFormat="1" ht="12.75">
      <c r="A304" s="193"/>
      <c r="B304" s="193"/>
      <c r="C304" s="190"/>
      <c r="D304" s="282"/>
    </row>
    <row r="305" spans="1:4" s="12" customFormat="1" ht="12.75">
      <c r="A305" s="193"/>
      <c r="B305" s="193"/>
      <c r="C305" s="190"/>
      <c r="D305" s="282"/>
    </row>
    <row r="306" spans="1:4" s="12" customFormat="1" ht="12.75">
      <c r="A306" s="193"/>
      <c r="B306" s="193"/>
      <c r="C306" s="190"/>
      <c r="D306" s="282"/>
    </row>
    <row r="307" spans="1:4" s="12" customFormat="1" ht="12.75">
      <c r="A307" s="193"/>
      <c r="B307" s="193"/>
      <c r="C307" s="190"/>
      <c r="D307" s="282"/>
    </row>
    <row r="308" spans="1:4" s="12" customFormat="1" ht="12.75">
      <c r="A308" s="193"/>
      <c r="B308" s="193"/>
      <c r="C308" s="190"/>
      <c r="D308" s="282"/>
    </row>
    <row r="309" spans="1:4" s="12" customFormat="1" ht="12.75">
      <c r="A309" s="193"/>
      <c r="B309" s="193"/>
      <c r="C309" s="190"/>
      <c r="D309" s="282"/>
    </row>
    <row r="310" spans="1:4" s="12" customFormat="1" ht="12.75">
      <c r="A310" s="193"/>
      <c r="B310" s="193"/>
      <c r="C310" s="190"/>
      <c r="D310" s="282"/>
    </row>
    <row r="311" spans="1:4" s="12" customFormat="1" ht="12.75">
      <c r="A311" s="193"/>
      <c r="B311" s="193"/>
      <c r="C311" s="190"/>
      <c r="D311" s="282"/>
    </row>
    <row r="312" spans="1:4" s="12" customFormat="1" ht="12.75">
      <c r="A312" s="193"/>
      <c r="B312" s="193"/>
      <c r="C312" s="190"/>
      <c r="D312" s="282"/>
    </row>
    <row r="313" spans="1:4" s="12" customFormat="1" ht="12.75">
      <c r="A313" s="193"/>
      <c r="B313" s="193"/>
      <c r="C313" s="190"/>
      <c r="D313" s="282"/>
    </row>
    <row r="314" spans="1:4" s="12" customFormat="1" ht="12.75">
      <c r="A314" s="193"/>
      <c r="B314" s="193"/>
      <c r="C314" s="190"/>
      <c r="D314" s="282"/>
    </row>
    <row r="315" spans="1:4" s="12" customFormat="1" ht="12.75">
      <c r="A315" s="193"/>
      <c r="B315" s="193"/>
      <c r="C315" s="190"/>
      <c r="D315" s="282"/>
    </row>
    <row r="316" spans="1:4" s="12" customFormat="1" ht="12.75">
      <c r="A316" s="193"/>
      <c r="B316" s="193"/>
      <c r="C316" s="190"/>
      <c r="D316" s="282"/>
    </row>
    <row r="317" spans="1:4" s="12" customFormat="1" ht="12.75">
      <c r="A317" s="193"/>
      <c r="B317" s="193"/>
      <c r="C317" s="190"/>
      <c r="D317" s="282"/>
    </row>
    <row r="318" spans="1:4" s="12" customFormat="1" ht="12.75">
      <c r="A318" s="193"/>
      <c r="B318" s="193"/>
      <c r="C318" s="190"/>
      <c r="D318" s="282"/>
    </row>
    <row r="319" spans="1:4" s="12" customFormat="1" ht="12.75">
      <c r="A319" s="193"/>
      <c r="B319" s="193"/>
      <c r="C319" s="190"/>
      <c r="D319" s="282"/>
    </row>
    <row r="320" spans="1:4" s="12" customFormat="1" ht="12.75">
      <c r="A320" s="193"/>
      <c r="B320" s="193"/>
      <c r="C320" s="190"/>
      <c r="D320" s="282"/>
    </row>
    <row r="321" spans="1:4" s="12" customFormat="1" ht="12.75">
      <c r="A321" s="193"/>
      <c r="B321" s="193"/>
      <c r="C321" s="190"/>
      <c r="D321" s="282"/>
    </row>
    <row r="322" spans="1:4" s="12" customFormat="1" ht="18" customHeight="1">
      <c r="A322" s="193"/>
      <c r="B322" s="193"/>
      <c r="C322" s="190"/>
      <c r="D322" s="282"/>
    </row>
    <row r="323" spans="1:4" ht="12.75">
      <c r="A323" s="193"/>
      <c r="C323" s="190"/>
      <c r="D323" s="282"/>
    </row>
    <row r="324" spans="1:4" s="12" customFormat="1" ht="12.75">
      <c r="A324" s="193"/>
      <c r="B324" s="193"/>
      <c r="C324" s="190"/>
      <c r="D324" s="282"/>
    </row>
    <row r="325" spans="1:4" s="12" customFormat="1" ht="12.75">
      <c r="A325" s="193"/>
      <c r="B325" s="193"/>
      <c r="C325" s="190"/>
      <c r="D325" s="282"/>
    </row>
    <row r="326" spans="1:4" s="12" customFormat="1" ht="12.75">
      <c r="A326" s="193"/>
      <c r="B326" s="193"/>
      <c r="C326" s="190"/>
      <c r="D326" s="282"/>
    </row>
    <row r="327" spans="1:4" s="12" customFormat="1" ht="18" customHeight="1">
      <c r="A327" s="193"/>
      <c r="B327" s="193"/>
      <c r="C327" s="190"/>
      <c r="D327" s="282"/>
    </row>
    <row r="328" spans="1:4" ht="12.75">
      <c r="A328" s="193"/>
      <c r="C328" s="190"/>
      <c r="D328" s="282"/>
    </row>
    <row r="329" spans="1:4" ht="14.25" customHeight="1">
      <c r="A329" s="193"/>
      <c r="C329" s="190"/>
      <c r="D329" s="282"/>
    </row>
    <row r="330" spans="1:4" ht="14.25" customHeight="1">
      <c r="A330" s="193"/>
      <c r="C330" s="190"/>
      <c r="D330" s="282"/>
    </row>
    <row r="331" spans="1:4" ht="14.25" customHeight="1">
      <c r="A331" s="193"/>
      <c r="C331" s="190"/>
      <c r="D331" s="282"/>
    </row>
    <row r="332" spans="1:4" ht="12.75">
      <c r="A332" s="193"/>
      <c r="C332" s="190"/>
      <c r="D332" s="282"/>
    </row>
    <row r="333" spans="1:4" ht="14.25" customHeight="1">
      <c r="A333" s="193"/>
      <c r="C333" s="190"/>
      <c r="D333" s="282"/>
    </row>
    <row r="334" spans="1:4" ht="12.75">
      <c r="A334" s="193"/>
      <c r="C334" s="190"/>
      <c r="D334" s="282"/>
    </row>
    <row r="335" spans="1:4" ht="14.25" customHeight="1">
      <c r="A335" s="193"/>
      <c r="C335" s="190"/>
      <c r="D335" s="282"/>
    </row>
    <row r="336" spans="1:4" ht="12.75">
      <c r="A336" s="193"/>
      <c r="C336" s="190"/>
      <c r="D336" s="282"/>
    </row>
    <row r="337" spans="1:4" s="12" customFormat="1" ht="30" customHeight="1">
      <c r="A337" s="193"/>
      <c r="B337" s="193"/>
      <c r="C337" s="190"/>
      <c r="D337" s="282"/>
    </row>
    <row r="338" spans="1:4" s="12" customFormat="1" ht="12.75">
      <c r="A338" s="193"/>
      <c r="B338" s="193"/>
      <c r="C338" s="190"/>
      <c r="D338" s="282"/>
    </row>
    <row r="339" spans="1:4" s="12" customFormat="1" ht="12.75">
      <c r="A339" s="193"/>
      <c r="B339" s="193"/>
      <c r="C339" s="190"/>
      <c r="D339" s="282"/>
    </row>
    <row r="340" spans="1:4" s="12" customFormat="1" ht="12.75">
      <c r="A340" s="193"/>
      <c r="B340" s="193"/>
      <c r="C340" s="190"/>
      <c r="D340" s="282"/>
    </row>
    <row r="341" spans="1:4" s="12" customFormat="1" ht="12.75">
      <c r="A341" s="193"/>
      <c r="B341" s="193"/>
      <c r="C341" s="190"/>
      <c r="D341" s="282"/>
    </row>
    <row r="342" spans="1:4" s="12" customFormat="1" ht="12.75">
      <c r="A342" s="193"/>
      <c r="B342" s="193"/>
      <c r="C342" s="190"/>
      <c r="D342" s="282"/>
    </row>
    <row r="343" spans="1:4" s="12" customFormat="1" ht="12.75">
      <c r="A343" s="193"/>
      <c r="B343" s="193"/>
      <c r="C343" s="190"/>
      <c r="D343" s="282"/>
    </row>
    <row r="344" spans="1:4" s="12" customFormat="1" ht="12.75">
      <c r="A344" s="193"/>
      <c r="B344" s="193"/>
      <c r="C344" s="190"/>
      <c r="D344" s="282"/>
    </row>
    <row r="345" spans="1:4" s="12" customFormat="1" ht="12.75">
      <c r="A345" s="193"/>
      <c r="B345" s="193"/>
      <c r="C345" s="190"/>
      <c r="D345" s="282"/>
    </row>
    <row r="346" spans="1:4" s="12" customFormat="1" ht="12.75">
      <c r="A346" s="193"/>
      <c r="B346" s="193"/>
      <c r="C346" s="190"/>
      <c r="D346" s="282"/>
    </row>
    <row r="347" spans="1:4" s="12" customFormat="1" ht="12.75">
      <c r="A347" s="193"/>
      <c r="B347" s="193"/>
      <c r="C347" s="190"/>
      <c r="D347" s="282"/>
    </row>
    <row r="348" spans="1:4" s="12" customFormat="1" ht="12.75">
      <c r="A348" s="193"/>
      <c r="B348" s="193"/>
      <c r="C348" s="190"/>
      <c r="D348" s="282"/>
    </row>
    <row r="349" spans="1:4" s="12" customFormat="1" ht="12.75">
      <c r="A349" s="193"/>
      <c r="B349" s="193"/>
      <c r="C349" s="190"/>
      <c r="D349" s="282"/>
    </row>
    <row r="350" spans="1:4" s="12" customFormat="1" ht="12.75">
      <c r="A350" s="193"/>
      <c r="B350" s="193"/>
      <c r="C350" s="190"/>
      <c r="D350" s="282"/>
    </row>
    <row r="351" spans="1:4" s="12" customFormat="1" ht="12.75">
      <c r="A351" s="193"/>
      <c r="B351" s="193"/>
      <c r="C351" s="190"/>
      <c r="D351" s="282"/>
    </row>
    <row r="352" spans="1:4" ht="12.75">
      <c r="A352" s="193"/>
      <c r="C352" s="190"/>
      <c r="D352" s="282"/>
    </row>
    <row r="353" spans="1:4" ht="12.75">
      <c r="A353" s="193"/>
      <c r="C353" s="190"/>
      <c r="D353" s="282"/>
    </row>
    <row r="354" spans="1:4" ht="18" customHeight="1">
      <c r="A354" s="193"/>
      <c r="C354" s="190"/>
      <c r="D354" s="282"/>
    </row>
    <row r="355" spans="1:4" ht="20.25" customHeight="1">
      <c r="A355" s="193"/>
      <c r="C355" s="190"/>
      <c r="D355" s="282"/>
    </row>
    <row r="356" spans="1:4" ht="12.75">
      <c r="A356" s="193"/>
      <c r="C356" s="190"/>
      <c r="D356" s="282"/>
    </row>
    <row r="357" spans="1:4" ht="12.75">
      <c r="A357" s="193"/>
      <c r="C357" s="190"/>
      <c r="D357" s="282"/>
    </row>
    <row r="358" spans="1:4" ht="12.75">
      <c r="A358" s="193"/>
      <c r="C358" s="190"/>
      <c r="D358" s="282"/>
    </row>
    <row r="359" spans="1:4" ht="12.75">
      <c r="A359" s="193"/>
      <c r="C359" s="190"/>
      <c r="D359" s="282"/>
    </row>
    <row r="360" spans="1:4" ht="12.75">
      <c r="A360" s="193"/>
      <c r="C360" s="190"/>
      <c r="D360" s="282"/>
    </row>
    <row r="361" spans="1:4" ht="12.75">
      <c r="A361" s="193"/>
      <c r="C361" s="190"/>
      <c r="D361" s="282"/>
    </row>
    <row r="362" spans="1:4" ht="12.75">
      <c r="A362" s="193"/>
      <c r="C362" s="190"/>
      <c r="D362" s="282"/>
    </row>
    <row r="363" spans="1:4" ht="12.75">
      <c r="A363" s="193"/>
      <c r="C363" s="190"/>
      <c r="D363" s="282"/>
    </row>
    <row r="364" spans="1:4" ht="12.75">
      <c r="A364" s="193"/>
      <c r="C364" s="190"/>
      <c r="D364" s="282"/>
    </row>
    <row r="365" spans="1:4" ht="12.75">
      <c r="A365" s="193"/>
      <c r="C365" s="190"/>
      <c r="D365" s="282"/>
    </row>
    <row r="366" spans="1:4" ht="12.75">
      <c r="A366" s="193"/>
      <c r="C366" s="190"/>
      <c r="D366" s="282"/>
    </row>
    <row r="367" spans="1:4" ht="12.75">
      <c r="A367" s="193"/>
      <c r="C367" s="190"/>
      <c r="D367" s="282"/>
    </row>
    <row r="368" spans="1:4" ht="12.75">
      <c r="A368" s="193"/>
      <c r="C368" s="190"/>
      <c r="D368" s="282"/>
    </row>
    <row r="369" spans="1:4" ht="12.75">
      <c r="A369" s="193"/>
      <c r="C369" s="190"/>
      <c r="D369" s="282"/>
    </row>
    <row r="370" spans="1:4" ht="12.75">
      <c r="A370" s="193"/>
      <c r="C370" s="190"/>
      <c r="D370" s="282"/>
    </row>
    <row r="371" spans="1:4" ht="12.75">
      <c r="A371" s="193"/>
      <c r="C371" s="190"/>
      <c r="D371" s="282"/>
    </row>
    <row r="372" spans="1:4" ht="12.75">
      <c r="A372" s="193"/>
      <c r="C372" s="190"/>
      <c r="D372" s="282"/>
    </row>
    <row r="373" spans="1:4" ht="12.75">
      <c r="A373" s="193"/>
      <c r="C373" s="190"/>
      <c r="D373" s="282"/>
    </row>
    <row r="374" spans="1:4" ht="12.75">
      <c r="A374" s="193"/>
      <c r="C374" s="190"/>
      <c r="D374" s="282"/>
    </row>
    <row r="375" spans="1:4" ht="12.75">
      <c r="A375" s="193"/>
      <c r="C375" s="190"/>
      <c r="D375" s="282"/>
    </row>
    <row r="376" spans="1:4" ht="12.75">
      <c r="A376" s="193"/>
      <c r="C376" s="190"/>
      <c r="D376" s="282"/>
    </row>
    <row r="377" spans="1:4" ht="12.75">
      <c r="A377" s="193"/>
      <c r="C377" s="190"/>
      <c r="D377" s="282"/>
    </row>
    <row r="378" spans="1:4" ht="12.75">
      <c r="A378" s="193"/>
      <c r="C378" s="190"/>
      <c r="D378" s="282"/>
    </row>
    <row r="379" spans="1:4" ht="12.75">
      <c r="A379" s="193"/>
      <c r="C379" s="190"/>
      <c r="D379" s="282"/>
    </row>
    <row r="380" spans="1:4" ht="12.75">
      <c r="A380" s="193"/>
      <c r="C380" s="190"/>
      <c r="D380" s="282"/>
    </row>
    <row r="381" spans="1:4" ht="12.75">
      <c r="A381" s="193"/>
      <c r="C381" s="190"/>
      <c r="D381" s="282"/>
    </row>
    <row r="382" spans="1:4" ht="12.75">
      <c r="A382" s="193"/>
      <c r="C382" s="190"/>
      <c r="D382" s="282"/>
    </row>
    <row r="383" spans="1:4" ht="12.75">
      <c r="A383" s="193"/>
      <c r="C383" s="190"/>
      <c r="D383" s="282"/>
    </row>
    <row r="384" spans="1:4" ht="12.75">
      <c r="A384" s="193"/>
      <c r="C384" s="190"/>
      <c r="D384" s="282"/>
    </row>
    <row r="385" spans="1:4" ht="12.75">
      <c r="A385" s="193"/>
      <c r="C385" s="190"/>
      <c r="D385" s="282"/>
    </row>
    <row r="386" spans="1:4" ht="12.75">
      <c r="A386" s="193"/>
      <c r="C386" s="190"/>
      <c r="D386" s="282"/>
    </row>
    <row r="387" spans="1:4" ht="12.75">
      <c r="A387" s="193"/>
      <c r="C387" s="190"/>
      <c r="D387" s="282"/>
    </row>
    <row r="388" spans="1:4" ht="12.75">
      <c r="A388" s="193"/>
      <c r="C388" s="190"/>
      <c r="D388" s="282"/>
    </row>
    <row r="389" spans="1:4" ht="12.75">
      <c r="A389" s="193"/>
      <c r="C389" s="190"/>
      <c r="D389" s="282"/>
    </row>
    <row r="390" spans="1:4" ht="12.75">
      <c r="A390" s="193"/>
      <c r="C390" s="190"/>
      <c r="D390" s="282"/>
    </row>
    <row r="391" spans="1:4" ht="12.75">
      <c r="A391" s="193"/>
      <c r="C391" s="190"/>
      <c r="D391" s="282"/>
    </row>
    <row r="392" spans="1:4" ht="12.75">
      <c r="A392" s="193"/>
      <c r="C392" s="190"/>
      <c r="D392" s="282"/>
    </row>
    <row r="393" spans="1:4" ht="12.75">
      <c r="A393" s="193"/>
      <c r="C393" s="190"/>
      <c r="D393" s="282"/>
    </row>
    <row r="394" spans="1:4" ht="12.75">
      <c r="A394" s="193"/>
      <c r="C394" s="190"/>
      <c r="D394" s="282"/>
    </row>
    <row r="395" spans="1:4" ht="12.75">
      <c r="A395" s="193"/>
      <c r="C395" s="190"/>
      <c r="D395" s="282"/>
    </row>
    <row r="396" spans="1:4" ht="12.75">
      <c r="A396" s="193"/>
      <c r="C396" s="190"/>
      <c r="D396" s="282"/>
    </row>
    <row r="397" spans="1:4" ht="12.75">
      <c r="A397" s="193"/>
      <c r="C397" s="190"/>
      <c r="D397" s="282"/>
    </row>
    <row r="398" spans="1:4" ht="12.75">
      <c r="A398" s="193"/>
      <c r="C398" s="190"/>
      <c r="D398" s="282"/>
    </row>
    <row r="399" spans="1:4" ht="12.75">
      <c r="A399" s="193"/>
      <c r="C399" s="190"/>
      <c r="D399" s="282"/>
    </row>
    <row r="400" spans="1:4" ht="12.75">
      <c r="A400" s="193"/>
      <c r="C400" s="190"/>
      <c r="D400" s="282"/>
    </row>
    <row r="401" spans="1:4" ht="12.75">
      <c r="A401" s="193"/>
      <c r="C401" s="190"/>
      <c r="D401" s="282"/>
    </row>
    <row r="402" spans="1:4" ht="12.75">
      <c r="A402" s="193"/>
      <c r="C402" s="190"/>
      <c r="D402" s="282"/>
    </row>
    <row r="403" spans="1:4" ht="12.75">
      <c r="A403" s="193"/>
      <c r="C403" s="190"/>
      <c r="D403" s="282"/>
    </row>
    <row r="404" spans="1:4" ht="12.75">
      <c r="A404" s="193"/>
      <c r="C404" s="190"/>
      <c r="D404" s="282"/>
    </row>
    <row r="405" spans="1:4" ht="12.75">
      <c r="A405" s="193"/>
      <c r="C405" s="190"/>
      <c r="D405" s="282"/>
    </row>
    <row r="406" spans="1:4" ht="12.75">
      <c r="A406" s="193"/>
      <c r="C406" s="190"/>
      <c r="D406" s="282"/>
    </row>
    <row r="407" spans="1:4" ht="12.75">
      <c r="A407" s="193"/>
      <c r="C407" s="190"/>
      <c r="D407" s="282"/>
    </row>
    <row r="408" spans="1:4" ht="12.75">
      <c r="A408" s="193"/>
      <c r="C408" s="190"/>
      <c r="D408" s="282"/>
    </row>
    <row r="409" spans="1:4" ht="12.75">
      <c r="A409" s="193"/>
      <c r="C409" s="190"/>
      <c r="D409" s="282"/>
    </row>
    <row r="410" spans="1:4" ht="12.75">
      <c r="A410" s="193"/>
      <c r="C410" s="190"/>
      <c r="D410" s="282"/>
    </row>
    <row r="411" spans="1:4" ht="12.75">
      <c r="A411" s="193"/>
      <c r="C411" s="190"/>
      <c r="D411" s="282"/>
    </row>
    <row r="412" spans="1:4" ht="12.75">
      <c r="A412" s="193"/>
      <c r="C412" s="190"/>
      <c r="D412" s="282"/>
    </row>
    <row r="413" spans="1:4" ht="12.75">
      <c r="A413" s="193"/>
      <c r="C413" s="190"/>
      <c r="D413" s="282"/>
    </row>
    <row r="414" spans="1:4" ht="12.75">
      <c r="A414" s="193"/>
      <c r="C414" s="190"/>
      <c r="D414" s="282"/>
    </row>
    <row r="415" spans="1:4" ht="12.75">
      <c r="A415" s="193"/>
      <c r="C415" s="190"/>
      <c r="D415" s="282"/>
    </row>
    <row r="416" spans="1:4" ht="12.75">
      <c r="A416" s="193"/>
      <c r="C416" s="190"/>
      <c r="D416" s="282"/>
    </row>
    <row r="417" spans="1:4" ht="12.75">
      <c r="A417" s="193"/>
      <c r="C417" s="190"/>
      <c r="D417" s="282"/>
    </row>
    <row r="418" spans="1:4" ht="12.75">
      <c r="A418" s="193"/>
      <c r="C418" s="190"/>
      <c r="D418" s="282"/>
    </row>
    <row r="419" spans="1:4" ht="12.75">
      <c r="A419" s="193"/>
      <c r="C419" s="190"/>
      <c r="D419" s="282"/>
    </row>
    <row r="420" spans="1:4" ht="12.75">
      <c r="A420" s="193"/>
      <c r="C420" s="190"/>
      <c r="D420" s="282"/>
    </row>
    <row r="421" spans="1:4" ht="12.75">
      <c r="A421" s="193"/>
      <c r="C421" s="190"/>
      <c r="D421" s="282"/>
    </row>
    <row r="422" spans="1:4" ht="12.75">
      <c r="A422" s="193"/>
      <c r="C422" s="190"/>
      <c r="D422" s="282"/>
    </row>
    <row r="423" spans="1:4" ht="12.75">
      <c r="A423" s="193"/>
      <c r="C423" s="190"/>
      <c r="D423" s="282"/>
    </row>
    <row r="424" spans="1:4" ht="12.75">
      <c r="A424" s="193"/>
      <c r="C424" s="190"/>
      <c r="D424" s="282"/>
    </row>
    <row r="425" spans="1:4" ht="12.75">
      <c r="A425" s="193"/>
      <c r="C425" s="190"/>
      <c r="D425" s="282"/>
    </row>
    <row r="426" spans="1:4" ht="12.75">
      <c r="A426" s="193"/>
      <c r="C426" s="190"/>
      <c r="D426" s="282"/>
    </row>
    <row r="427" spans="1:4" ht="12.75">
      <c r="A427" s="193"/>
      <c r="C427" s="190"/>
      <c r="D427" s="282"/>
    </row>
    <row r="428" spans="1:4" ht="12.75">
      <c r="A428" s="193"/>
      <c r="C428" s="190"/>
      <c r="D428" s="282"/>
    </row>
    <row r="429" spans="1:4" ht="12.75">
      <c r="A429" s="193"/>
      <c r="C429" s="190"/>
      <c r="D429" s="282"/>
    </row>
    <row r="430" spans="1:4" ht="12.75">
      <c r="A430" s="193"/>
      <c r="C430" s="190"/>
      <c r="D430" s="282"/>
    </row>
    <row r="431" spans="1:4" ht="12.75">
      <c r="A431" s="193"/>
      <c r="C431" s="190"/>
      <c r="D431" s="282"/>
    </row>
    <row r="432" spans="1:4" ht="12.75">
      <c r="A432" s="193"/>
      <c r="C432" s="190"/>
      <c r="D432" s="282"/>
    </row>
    <row r="433" spans="1:4" ht="12.75">
      <c r="A433" s="193"/>
      <c r="C433" s="190"/>
      <c r="D433" s="282"/>
    </row>
    <row r="434" spans="1:4" ht="12.75">
      <c r="A434" s="193"/>
      <c r="C434" s="190"/>
      <c r="D434" s="282"/>
    </row>
    <row r="435" spans="1:4" ht="12.75">
      <c r="A435" s="193"/>
      <c r="C435" s="190"/>
      <c r="D435" s="282"/>
    </row>
    <row r="436" spans="1:4" ht="12.75">
      <c r="A436" s="193"/>
      <c r="C436" s="190"/>
      <c r="D436" s="282"/>
    </row>
    <row r="437" spans="1:4" ht="12.75">
      <c r="A437" s="193"/>
      <c r="C437" s="190"/>
      <c r="D437" s="282"/>
    </row>
    <row r="438" spans="1:4" ht="12.75">
      <c r="A438" s="193"/>
      <c r="C438" s="190"/>
      <c r="D438" s="282"/>
    </row>
    <row r="439" spans="1:4" ht="12.75">
      <c r="A439" s="193"/>
      <c r="C439" s="190"/>
      <c r="D439" s="282"/>
    </row>
    <row r="440" spans="1:4" ht="12.75">
      <c r="A440" s="193"/>
      <c r="C440" s="190"/>
      <c r="D440" s="282"/>
    </row>
    <row r="441" spans="1:4" ht="12.75">
      <c r="A441" s="193"/>
      <c r="C441" s="190"/>
      <c r="D441" s="282"/>
    </row>
    <row r="442" spans="1:4" ht="12.75">
      <c r="A442" s="193"/>
      <c r="C442" s="190"/>
      <c r="D442" s="282"/>
    </row>
    <row r="443" spans="1:4" ht="12.75">
      <c r="A443" s="193"/>
      <c r="C443" s="190"/>
      <c r="D443" s="282"/>
    </row>
    <row r="444" spans="1:4" ht="12.75">
      <c r="A444" s="193"/>
      <c r="C444" s="190"/>
      <c r="D444" s="282"/>
    </row>
    <row r="445" spans="1:4" ht="12.75">
      <c r="A445" s="193"/>
      <c r="C445" s="190"/>
      <c r="D445" s="282"/>
    </row>
    <row r="446" spans="1:4" ht="12.75">
      <c r="A446" s="193"/>
      <c r="C446" s="190"/>
      <c r="D446" s="282"/>
    </row>
    <row r="447" spans="1:4" ht="12.75">
      <c r="A447" s="193"/>
      <c r="C447" s="190"/>
      <c r="D447" s="282"/>
    </row>
    <row r="448" spans="1:4" ht="12.75">
      <c r="A448" s="193"/>
      <c r="C448" s="190"/>
      <c r="D448" s="282"/>
    </row>
    <row r="449" spans="1:4" ht="12.75">
      <c r="A449" s="193"/>
      <c r="C449" s="190"/>
      <c r="D449" s="282"/>
    </row>
    <row r="450" spans="1:4" ht="12.75">
      <c r="A450" s="193"/>
      <c r="C450" s="190"/>
      <c r="D450" s="282"/>
    </row>
    <row r="451" spans="1:4" ht="12.75">
      <c r="A451" s="193"/>
      <c r="C451" s="190"/>
      <c r="D451" s="282"/>
    </row>
    <row r="452" spans="1:4" ht="12.75">
      <c r="A452" s="193"/>
      <c r="C452" s="190"/>
      <c r="D452" s="282"/>
    </row>
    <row r="453" spans="1:4" ht="12.75">
      <c r="A453" s="193"/>
      <c r="C453" s="190"/>
      <c r="D453" s="282"/>
    </row>
    <row r="454" spans="1:4" ht="12.75">
      <c r="A454" s="193"/>
      <c r="C454" s="190"/>
      <c r="D454" s="282"/>
    </row>
    <row r="455" spans="1:4" ht="12.75">
      <c r="A455" s="193"/>
      <c r="C455" s="190"/>
      <c r="D455" s="282"/>
    </row>
    <row r="456" spans="1:4" ht="12.75">
      <c r="A456" s="193"/>
      <c r="C456" s="190"/>
      <c r="D456" s="282"/>
    </row>
    <row r="457" spans="1:4" ht="12.75">
      <c r="A457" s="193"/>
      <c r="C457" s="190"/>
      <c r="D457" s="282"/>
    </row>
    <row r="458" spans="1:4" ht="12.75">
      <c r="A458" s="193"/>
      <c r="C458" s="190"/>
      <c r="D458" s="282"/>
    </row>
    <row r="459" spans="1:4" ht="12.75">
      <c r="A459" s="193"/>
      <c r="C459" s="190"/>
      <c r="D459" s="282"/>
    </row>
    <row r="460" spans="1:4" ht="12.75">
      <c r="A460" s="193"/>
      <c r="C460" s="190"/>
      <c r="D460" s="282"/>
    </row>
    <row r="461" spans="1:4" ht="12.75">
      <c r="A461" s="193"/>
      <c r="C461" s="190"/>
      <c r="D461" s="282"/>
    </row>
    <row r="462" spans="1:4" ht="12.75">
      <c r="A462" s="193"/>
      <c r="C462" s="190"/>
      <c r="D462" s="282"/>
    </row>
    <row r="463" spans="1:4" ht="12.75">
      <c r="A463" s="193"/>
      <c r="C463" s="190"/>
      <c r="D463" s="282"/>
    </row>
    <row r="464" spans="1:4" ht="12.75">
      <c r="A464" s="193"/>
      <c r="C464" s="190"/>
      <c r="D464" s="282"/>
    </row>
    <row r="465" spans="1:4" ht="12.75">
      <c r="A465" s="193"/>
      <c r="C465" s="190"/>
      <c r="D465" s="282"/>
    </row>
    <row r="466" spans="1:4" ht="12.75">
      <c r="A466" s="193"/>
      <c r="C466" s="190"/>
      <c r="D466" s="282"/>
    </row>
    <row r="467" spans="1:4" ht="12.75">
      <c r="A467" s="193"/>
      <c r="C467" s="190"/>
      <c r="D467" s="282"/>
    </row>
    <row r="468" spans="1:4" ht="12.75">
      <c r="A468" s="193"/>
      <c r="C468" s="190"/>
      <c r="D468" s="282"/>
    </row>
    <row r="469" spans="1:4" ht="12.75">
      <c r="A469" s="193"/>
      <c r="C469" s="190"/>
      <c r="D469" s="282"/>
    </row>
    <row r="470" spans="1:4" ht="12.75">
      <c r="A470" s="193"/>
      <c r="C470" s="190"/>
      <c r="D470" s="282"/>
    </row>
    <row r="471" spans="1:4" ht="12.75">
      <c r="A471" s="193"/>
      <c r="C471" s="190"/>
      <c r="D471" s="282"/>
    </row>
    <row r="472" spans="1:4" ht="12.75">
      <c r="A472" s="193"/>
      <c r="C472" s="190"/>
      <c r="D472" s="282"/>
    </row>
    <row r="473" spans="1:4" ht="12.75">
      <c r="A473" s="193"/>
      <c r="C473" s="190"/>
      <c r="D473" s="282"/>
    </row>
    <row r="474" spans="1:4" ht="12.75">
      <c r="A474" s="193"/>
      <c r="C474" s="190"/>
      <c r="D474" s="282"/>
    </row>
    <row r="475" spans="1:4" ht="12.75">
      <c r="A475" s="193"/>
      <c r="C475" s="190"/>
      <c r="D475" s="282"/>
    </row>
    <row r="476" spans="1:4" ht="12.75">
      <c r="A476" s="193"/>
      <c r="C476" s="190"/>
      <c r="D476" s="282"/>
    </row>
    <row r="477" spans="1:4" ht="12.75">
      <c r="A477" s="193"/>
      <c r="C477" s="190"/>
      <c r="D477" s="282"/>
    </row>
    <row r="478" spans="1:4" ht="12.75">
      <c r="A478" s="193"/>
      <c r="C478" s="190"/>
      <c r="D478" s="282"/>
    </row>
    <row r="479" spans="1:4" ht="12.75">
      <c r="A479" s="193"/>
      <c r="C479" s="190"/>
      <c r="D479" s="282"/>
    </row>
    <row r="480" spans="1:4" ht="12.75">
      <c r="A480" s="193"/>
      <c r="C480" s="190"/>
      <c r="D480" s="282"/>
    </row>
    <row r="481" spans="1:4" ht="12.75">
      <c r="A481" s="193"/>
      <c r="C481" s="190"/>
      <c r="D481" s="282"/>
    </row>
    <row r="482" spans="1:4" ht="12.75">
      <c r="A482" s="193"/>
      <c r="C482" s="190"/>
      <c r="D482" s="282"/>
    </row>
    <row r="483" spans="1:4" ht="12.75">
      <c r="A483" s="193"/>
      <c r="C483" s="190"/>
      <c r="D483" s="282"/>
    </row>
    <row r="484" spans="1:4" ht="12.75">
      <c r="A484" s="193"/>
      <c r="C484" s="190"/>
      <c r="D484" s="282"/>
    </row>
    <row r="485" spans="1:4" ht="12.75">
      <c r="A485" s="193"/>
      <c r="C485" s="190"/>
      <c r="D485" s="282"/>
    </row>
    <row r="486" spans="1:4" ht="12.75">
      <c r="A486" s="193"/>
      <c r="C486" s="190"/>
      <c r="D486" s="282"/>
    </row>
    <row r="487" spans="1:4" ht="12.75">
      <c r="A487" s="193"/>
      <c r="C487" s="190"/>
      <c r="D487" s="282"/>
    </row>
    <row r="488" spans="1:4" ht="12.75">
      <c r="A488" s="193"/>
      <c r="C488" s="190"/>
      <c r="D488" s="282"/>
    </row>
    <row r="489" spans="1:4" ht="12.75">
      <c r="A489" s="193"/>
      <c r="C489" s="190"/>
      <c r="D489" s="282"/>
    </row>
    <row r="490" spans="1:4" ht="12.75">
      <c r="A490" s="193"/>
      <c r="C490" s="190"/>
      <c r="D490" s="282"/>
    </row>
    <row r="491" spans="1:4" ht="12.75">
      <c r="A491" s="193"/>
      <c r="C491" s="190"/>
      <c r="D491" s="282"/>
    </row>
    <row r="492" spans="1:4" ht="12.75">
      <c r="A492" s="193"/>
      <c r="C492" s="190"/>
      <c r="D492" s="282"/>
    </row>
    <row r="493" spans="1:4" ht="12.75">
      <c r="A493" s="193"/>
      <c r="C493" s="190"/>
      <c r="D493" s="282"/>
    </row>
    <row r="494" spans="1:4" ht="12.75">
      <c r="A494" s="193"/>
      <c r="C494" s="190"/>
      <c r="D494" s="282"/>
    </row>
    <row r="495" spans="1:4" ht="12.75">
      <c r="A495" s="193"/>
      <c r="C495" s="190"/>
      <c r="D495" s="282"/>
    </row>
    <row r="496" spans="1:4" ht="12.75">
      <c r="A496" s="193"/>
      <c r="C496" s="190"/>
      <c r="D496" s="282"/>
    </row>
    <row r="497" spans="1:4" ht="12.75">
      <c r="A497" s="193"/>
      <c r="C497" s="190"/>
      <c r="D497" s="282"/>
    </row>
    <row r="498" spans="1:4" ht="12.75">
      <c r="A498" s="193"/>
      <c r="C498" s="190"/>
      <c r="D498" s="282"/>
    </row>
    <row r="499" spans="1:4" ht="12.75">
      <c r="A499" s="193"/>
      <c r="C499" s="190"/>
      <c r="D499" s="282"/>
    </row>
    <row r="500" spans="1:4" ht="12.75">
      <c r="A500" s="193"/>
      <c r="C500" s="190"/>
      <c r="D500" s="282"/>
    </row>
    <row r="501" spans="1:4" ht="12.75">
      <c r="A501" s="193"/>
      <c r="C501" s="190"/>
      <c r="D501" s="282"/>
    </row>
    <row r="502" spans="1:4" ht="12.75">
      <c r="A502" s="193"/>
      <c r="C502" s="190"/>
      <c r="D502" s="282"/>
    </row>
    <row r="503" spans="1:4" ht="12.75">
      <c r="A503" s="193"/>
      <c r="C503" s="190"/>
      <c r="D503" s="282"/>
    </row>
    <row r="504" spans="1:4" ht="12.75">
      <c r="A504" s="193"/>
      <c r="C504" s="190"/>
      <c r="D504" s="282"/>
    </row>
    <row r="505" spans="1:4" ht="12.75">
      <c r="A505" s="193"/>
      <c r="C505" s="190"/>
      <c r="D505" s="282"/>
    </row>
    <row r="506" spans="1:4" ht="12.75">
      <c r="A506" s="193"/>
      <c r="C506" s="190"/>
      <c r="D506" s="282"/>
    </row>
    <row r="507" spans="1:4" ht="12.75">
      <c r="A507" s="193"/>
      <c r="C507" s="190"/>
      <c r="D507" s="282"/>
    </row>
    <row r="508" spans="1:4" ht="12.75">
      <c r="A508" s="193"/>
      <c r="C508" s="190"/>
      <c r="D508" s="282"/>
    </row>
    <row r="509" spans="1:4" ht="12.75">
      <c r="A509" s="193"/>
      <c r="C509" s="190"/>
      <c r="D509" s="282"/>
    </row>
    <row r="510" spans="1:4" ht="12.75">
      <c r="A510" s="193"/>
      <c r="C510" s="190"/>
      <c r="D510" s="282"/>
    </row>
    <row r="511" spans="1:4" ht="12.75">
      <c r="A511" s="193"/>
      <c r="C511" s="190"/>
      <c r="D511" s="282"/>
    </row>
    <row r="512" spans="1:4" ht="12.75">
      <c r="A512" s="193"/>
      <c r="C512" s="190"/>
      <c r="D512" s="282"/>
    </row>
    <row r="513" spans="1:4" ht="12.75">
      <c r="A513" s="193"/>
      <c r="C513" s="190"/>
      <c r="D513" s="282"/>
    </row>
    <row r="514" spans="1:4" ht="12.75">
      <c r="A514" s="193"/>
      <c r="C514" s="190"/>
      <c r="D514" s="282"/>
    </row>
    <row r="515" spans="1:4" ht="12.75">
      <c r="A515" s="193"/>
      <c r="C515" s="190"/>
      <c r="D515" s="282"/>
    </row>
    <row r="516" spans="1:4" ht="12.75">
      <c r="A516" s="193"/>
      <c r="C516" s="190"/>
      <c r="D516" s="282"/>
    </row>
    <row r="517" spans="1:4" ht="12.75">
      <c r="A517" s="193"/>
      <c r="C517" s="190"/>
      <c r="D517" s="282"/>
    </row>
    <row r="518" spans="1:4" ht="12.75">
      <c r="A518" s="193"/>
      <c r="C518" s="190"/>
      <c r="D518" s="282"/>
    </row>
    <row r="519" spans="1:4" ht="12.75">
      <c r="A519" s="193"/>
      <c r="C519" s="190"/>
      <c r="D519" s="282"/>
    </row>
    <row r="520" spans="1:4" ht="12.75">
      <c r="A520" s="193"/>
      <c r="C520" s="190"/>
      <c r="D520" s="282"/>
    </row>
    <row r="521" spans="1:4" ht="12.75">
      <c r="A521" s="193"/>
      <c r="C521" s="190"/>
      <c r="D521" s="282"/>
    </row>
    <row r="522" spans="1:4" ht="12.75">
      <c r="A522" s="193"/>
      <c r="C522" s="190"/>
      <c r="D522" s="282"/>
    </row>
    <row r="523" spans="1:4" ht="12.75">
      <c r="A523" s="193"/>
      <c r="C523" s="190"/>
      <c r="D523" s="282"/>
    </row>
    <row r="524" spans="1:4" ht="12.75">
      <c r="A524" s="193"/>
      <c r="C524" s="190"/>
      <c r="D524" s="282"/>
    </row>
    <row r="525" spans="1:4" ht="12.75">
      <c r="A525" s="193"/>
      <c r="C525" s="190"/>
      <c r="D525" s="282"/>
    </row>
    <row r="526" spans="1:4" ht="12.75">
      <c r="A526" s="193"/>
      <c r="C526" s="190"/>
      <c r="D526" s="282"/>
    </row>
    <row r="527" spans="1:4" ht="12.75">
      <c r="A527" s="193"/>
      <c r="C527" s="190"/>
      <c r="D527" s="282"/>
    </row>
    <row r="528" spans="1:4" ht="12.75">
      <c r="A528" s="193"/>
      <c r="C528" s="190"/>
      <c r="D528" s="282"/>
    </row>
    <row r="529" spans="1:4" ht="12.75">
      <c r="A529" s="193"/>
      <c r="C529" s="190"/>
      <c r="D529" s="282"/>
    </row>
    <row r="530" spans="1:4" ht="12.75">
      <c r="A530" s="193"/>
      <c r="C530" s="190"/>
      <c r="D530" s="282"/>
    </row>
    <row r="531" spans="1:4" ht="12.75">
      <c r="A531" s="193"/>
      <c r="C531" s="190"/>
      <c r="D531" s="282"/>
    </row>
    <row r="532" spans="1:4" ht="12.75">
      <c r="A532" s="193"/>
      <c r="C532" s="190"/>
      <c r="D532" s="282"/>
    </row>
    <row r="533" spans="1:4" ht="12.75">
      <c r="A533" s="193"/>
      <c r="C533" s="190"/>
      <c r="D533" s="282"/>
    </row>
    <row r="534" spans="1:4" ht="12.75">
      <c r="A534" s="193"/>
      <c r="C534" s="190"/>
      <c r="D534" s="282"/>
    </row>
    <row r="535" spans="1:4" ht="12.75">
      <c r="A535" s="193"/>
      <c r="C535" s="190"/>
      <c r="D535" s="282"/>
    </row>
    <row r="536" spans="1:4" ht="12.75">
      <c r="A536" s="193"/>
      <c r="C536" s="190"/>
      <c r="D536" s="282"/>
    </row>
    <row r="537" spans="1:4" ht="12.75">
      <c r="A537" s="193"/>
      <c r="C537" s="190"/>
      <c r="D537" s="282"/>
    </row>
    <row r="538" spans="1:4" ht="12.75">
      <c r="A538" s="193"/>
      <c r="C538" s="190"/>
      <c r="D538" s="282"/>
    </row>
    <row r="539" spans="1:4" ht="12.75">
      <c r="A539" s="193"/>
      <c r="C539" s="190"/>
      <c r="D539" s="282"/>
    </row>
    <row r="540" spans="1:4" ht="12.75">
      <c r="A540" s="193"/>
      <c r="C540" s="190"/>
      <c r="D540" s="282"/>
    </row>
    <row r="541" spans="1:4" ht="12.75">
      <c r="A541" s="193"/>
      <c r="C541" s="190"/>
      <c r="D541" s="282"/>
    </row>
    <row r="542" spans="1:4" ht="12.75">
      <c r="A542" s="193"/>
      <c r="C542" s="190"/>
      <c r="D542" s="282"/>
    </row>
    <row r="543" spans="1:4" ht="12.75">
      <c r="A543" s="193"/>
      <c r="C543" s="190"/>
      <c r="D543" s="282"/>
    </row>
    <row r="544" spans="1:4" ht="12.75">
      <c r="A544" s="193"/>
      <c r="C544" s="190"/>
      <c r="D544" s="282"/>
    </row>
    <row r="545" spans="1:4" ht="12.75">
      <c r="A545" s="193"/>
      <c r="C545" s="190"/>
      <c r="D545" s="282"/>
    </row>
    <row r="546" spans="1:4" ht="12.75">
      <c r="A546" s="193"/>
      <c r="C546" s="190"/>
      <c r="D546" s="282"/>
    </row>
    <row r="547" spans="1:4" ht="12.75">
      <c r="A547" s="193"/>
      <c r="C547" s="190"/>
      <c r="D547" s="282"/>
    </row>
    <row r="548" spans="1:4" ht="12.75">
      <c r="A548" s="193"/>
      <c r="C548" s="190"/>
      <c r="D548" s="282"/>
    </row>
    <row r="549" spans="1:4" ht="12.75">
      <c r="A549" s="193"/>
      <c r="C549" s="190"/>
      <c r="D549" s="282"/>
    </row>
    <row r="550" spans="1:4" ht="12.75">
      <c r="A550" s="193"/>
      <c r="C550" s="190"/>
      <c r="D550" s="282"/>
    </row>
    <row r="551" spans="1:4" ht="12.75">
      <c r="A551" s="193"/>
      <c r="C551" s="190"/>
      <c r="D551" s="282"/>
    </row>
    <row r="552" spans="1:4" ht="12.75">
      <c r="A552" s="193"/>
      <c r="C552" s="190"/>
      <c r="D552" s="282"/>
    </row>
    <row r="553" spans="1:4" ht="12.75">
      <c r="A553" s="193"/>
      <c r="C553" s="190"/>
      <c r="D553" s="282"/>
    </row>
    <row r="554" spans="1:4" ht="12.75">
      <c r="A554" s="193"/>
      <c r="C554" s="190"/>
      <c r="D554" s="282"/>
    </row>
    <row r="555" spans="1:4" ht="12.75">
      <c r="A555" s="193"/>
      <c r="C555" s="190"/>
      <c r="D555" s="282"/>
    </row>
    <row r="556" spans="1:4" ht="12.75">
      <c r="A556" s="193"/>
      <c r="C556" s="190"/>
      <c r="D556" s="282"/>
    </row>
    <row r="557" spans="1:4" ht="12.75">
      <c r="A557" s="193"/>
      <c r="C557" s="190"/>
      <c r="D557" s="282"/>
    </row>
    <row r="558" spans="1:4" ht="12.75">
      <c r="A558" s="193"/>
      <c r="C558" s="190"/>
      <c r="D558" s="282"/>
    </row>
    <row r="559" spans="1:4" ht="12.75">
      <c r="A559" s="193"/>
      <c r="C559" s="190"/>
      <c r="D559" s="282"/>
    </row>
    <row r="560" spans="1:4" ht="12.75">
      <c r="A560" s="193"/>
      <c r="C560" s="190"/>
      <c r="D560" s="282"/>
    </row>
    <row r="561" spans="1:4" ht="12.75">
      <c r="A561" s="193"/>
      <c r="C561" s="190"/>
      <c r="D561" s="282"/>
    </row>
    <row r="562" spans="1:4" ht="12.75">
      <c r="A562" s="193"/>
      <c r="C562" s="190"/>
      <c r="D562" s="282"/>
    </row>
    <row r="563" spans="1:4" ht="12.75">
      <c r="A563" s="193"/>
      <c r="C563" s="190"/>
      <c r="D563" s="282"/>
    </row>
    <row r="564" spans="1:4" ht="12.75">
      <c r="A564" s="193"/>
      <c r="C564" s="190"/>
      <c r="D564" s="282"/>
    </row>
    <row r="565" spans="1:4" ht="12.75">
      <c r="A565" s="193"/>
      <c r="C565" s="190"/>
      <c r="D565" s="282"/>
    </row>
    <row r="566" spans="1:4" ht="12.75">
      <c r="A566" s="193"/>
      <c r="C566" s="190"/>
      <c r="D566" s="282"/>
    </row>
    <row r="567" spans="1:4" ht="12.75">
      <c r="A567" s="193"/>
      <c r="C567" s="190"/>
      <c r="D567" s="282"/>
    </row>
    <row r="568" spans="1:4" ht="12.75">
      <c r="A568" s="193"/>
      <c r="C568" s="190"/>
      <c r="D568" s="282"/>
    </row>
    <row r="569" spans="1:4" ht="12.75">
      <c r="A569" s="193"/>
      <c r="C569" s="190"/>
      <c r="D569" s="282"/>
    </row>
    <row r="570" spans="1:4" ht="12.75">
      <c r="A570" s="193"/>
      <c r="C570" s="190"/>
      <c r="D570" s="282"/>
    </row>
    <row r="571" spans="1:4" ht="12.75">
      <c r="A571" s="193"/>
      <c r="C571" s="190"/>
      <c r="D571" s="282"/>
    </row>
    <row r="572" spans="1:4" ht="12.75">
      <c r="A572" s="193"/>
      <c r="C572" s="190"/>
      <c r="D572" s="282"/>
    </row>
    <row r="573" spans="1:4" ht="12.75">
      <c r="A573" s="193"/>
      <c r="C573" s="190"/>
      <c r="D573" s="282"/>
    </row>
    <row r="574" spans="1:4" ht="12.75">
      <c r="A574" s="193"/>
      <c r="C574" s="190"/>
      <c r="D574" s="282"/>
    </row>
    <row r="575" spans="1:4" ht="12.75">
      <c r="A575" s="193"/>
      <c r="C575" s="190"/>
      <c r="D575" s="282"/>
    </row>
    <row r="576" spans="1:4" ht="12.75">
      <c r="A576" s="193"/>
      <c r="C576" s="190"/>
      <c r="D576" s="282"/>
    </row>
    <row r="577" spans="1:4" ht="12.75">
      <c r="A577" s="193"/>
      <c r="C577" s="190"/>
      <c r="D577" s="282"/>
    </row>
    <row r="578" spans="1:4" ht="12.75">
      <c r="A578" s="193"/>
      <c r="C578" s="190"/>
      <c r="D578" s="282"/>
    </row>
    <row r="579" spans="1:4" ht="12.75">
      <c r="A579" s="193"/>
      <c r="C579" s="190"/>
      <c r="D579" s="282"/>
    </row>
    <row r="580" spans="1:4" ht="12.75">
      <c r="A580" s="193"/>
      <c r="C580" s="190"/>
      <c r="D580" s="282"/>
    </row>
    <row r="581" spans="1:4" ht="12.75">
      <c r="A581" s="193"/>
      <c r="C581" s="190"/>
      <c r="D581" s="282"/>
    </row>
    <row r="582" spans="1:4" ht="12.75">
      <c r="A582" s="193"/>
      <c r="C582" s="190"/>
      <c r="D582" s="282"/>
    </row>
    <row r="583" spans="1:4" ht="12.75">
      <c r="A583" s="193"/>
      <c r="C583" s="190"/>
      <c r="D583" s="282"/>
    </row>
    <row r="584" spans="1:4" ht="12.75">
      <c r="A584" s="193"/>
      <c r="C584" s="190"/>
      <c r="D584" s="282"/>
    </row>
    <row r="585" spans="1:4" ht="12.75">
      <c r="A585" s="193"/>
      <c r="C585" s="190"/>
      <c r="D585" s="282"/>
    </row>
    <row r="586" spans="1:4" ht="12.75">
      <c r="A586" s="193"/>
      <c r="C586" s="190"/>
      <c r="D586" s="282"/>
    </row>
    <row r="587" spans="1:4" ht="12.75">
      <c r="A587" s="193"/>
      <c r="C587" s="190"/>
      <c r="D587" s="282"/>
    </row>
    <row r="588" spans="1:4" ht="12.75">
      <c r="A588" s="193"/>
      <c r="C588" s="190"/>
      <c r="D588" s="282"/>
    </row>
    <row r="589" spans="1:4" ht="12.75">
      <c r="A589" s="193"/>
      <c r="C589" s="190"/>
      <c r="D589" s="282"/>
    </row>
    <row r="590" spans="1:4" ht="12.75">
      <c r="A590" s="193"/>
      <c r="C590" s="190"/>
      <c r="D590" s="282"/>
    </row>
    <row r="591" spans="1:4" ht="12.75">
      <c r="A591" s="193"/>
      <c r="C591" s="190"/>
      <c r="D591" s="282"/>
    </row>
    <row r="592" spans="1:4" ht="12.75">
      <c r="A592" s="193"/>
      <c r="C592" s="190"/>
      <c r="D592" s="282"/>
    </row>
    <row r="593" spans="1:4" ht="12.75">
      <c r="A593" s="193"/>
      <c r="C593" s="190"/>
      <c r="D593" s="282"/>
    </row>
    <row r="594" spans="1:4" ht="12.75">
      <c r="A594" s="193"/>
      <c r="C594" s="190"/>
      <c r="D594" s="282"/>
    </row>
    <row r="595" spans="1:4" ht="12.75">
      <c r="A595" s="193"/>
      <c r="C595" s="190"/>
      <c r="D595" s="282"/>
    </row>
    <row r="596" spans="1:4" ht="12.75">
      <c r="A596" s="193"/>
      <c r="C596" s="190"/>
      <c r="D596" s="282"/>
    </row>
    <row r="597" spans="1:4" ht="12.75">
      <c r="A597" s="193"/>
      <c r="C597" s="190"/>
      <c r="D597" s="282"/>
    </row>
    <row r="598" spans="1:4" ht="12.75">
      <c r="A598" s="193"/>
      <c r="C598" s="190"/>
      <c r="D598" s="282"/>
    </row>
    <row r="599" spans="1:4" ht="12.75">
      <c r="A599" s="193"/>
      <c r="C599" s="190"/>
      <c r="D599" s="282"/>
    </row>
    <row r="600" spans="1:4" ht="12.75">
      <c r="A600" s="193"/>
      <c r="C600" s="190"/>
      <c r="D600" s="282"/>
    </row>
    <row r="601" spans="1:4" ht="12.75">
      <c r="A601" s="193"/>
      <c r="C601" s="190"/>
      <c r="D601" s="282"/>
    </row>
    <row r="602" spans="1:4" ht="12.75">
      <c r="A602" s="193"/>
      <c r="C602" s="190"/>
      <c r="D602" s="282"/>
    </row>
    <row r="603" spans="1:4" ht="12.75">
      <c r="A603" s="193"/>
      <c r="C603" s="190"/>
      <c r="D603" s="282"/>
    </row>
    <row r="604" spans="1:4" ht="12.75">
      <c r="A604" s="193"/>
      <c r="C604" s="190"/>
      <c r="D604" s="282"/>
    </row>
    <row r="605" spans="1:4" ht="12.75">
      <c r="A605" s="193"/>
      <c r="C605" s="190"/>
      <c r="D605" s="282"/>
    </row>
    <row r="606" spans="1:4" ht="12.75">
      <c r="A606" s="193"/>
      <c r="C606" s="190"/>
      <c r="D606" s="282"/>
    </row>
    <row r="607" spans="1:4" ht="12.75">
      <c r="A607" s="193"/>
      <c r="C607" s="190"/>
      <c r="D607" s="282"/>
    </row>
    <row r="608" spans="1:4" ht="12.75">
      <c r="A608" s="193"/>
      <c r="C608" s="190"/>
      <c r="D608" s="282"/>
    </row>
    <row r="609" spans="1:4" ht="12.75">
      <c r="A609" s="193"/>
      <c r="C609" s="190"/>
      <c r="D609" s="282"/>
    </row>
    <row r="610" spans="1:4" ht="12.75">
      <c r="A610" s="193"/>
      <c r="C610" s="190"/>
      <c r="D610" s="282"/>
    </row>
    <row r="611" spans="1:4" ht="12.75">
      <c r="A611" s="193"/>
      <c r="C611" s="190"/>
      <c r="D611" s="282"/>
    </row>
    <row r="612" spans="1:4" ht="12.75">
      <c r="A612" s="193"/>
      <c r="C612" s="190"/>
      <c r="D612" s="282"/>
    </row>
    <row r="613" spans="1:4" ht="12.75">
      <c r="A613" s="193"/>
      <c r="C613" s="190"/>
      <c r="D613" s="282"/>
    </row>
    <row r="614" spans="1:4" ht="12.75">
      <c r="A614" s="193"/>
      <c r="C614" s="190"/>
      <c r="D614" s="282"/>
    </row>
    <row r="615" spans="1:4" ht="12.75">
      <c r="A615" s="193"/>
      <c r="C615" s="190"/>
      <c r="D615" s="282"/>
    </row>
    <row r="616" spans="1:4" ht="12.75">
      <c r="A616" s="193"/>
      <c r="C616" s="190"/>
      <c r="D616" s="282"/>
    </row>
    <row r="617" spans="1:4" ht="12.75">
      <c r="A617" s="193"/>
      <c r="C617" s="190"/>
      <c r="D617" s="282"/>
    </row>
    <row r="618" spans="1:4" ht="12.75">
      <c r="A618" s="193"/>
      <c r="C618" s="190"/>
      <c r="D618" s="282"/>
    </row>
    <row r="619" spans="1:4" ht="12.75">
      <c r="A619" s="193"/>
      <c r="C619" s="190"/>
      <c r="D619" s="282"/>
    </row>
    <row r="620" spans="1:4" ht="12.75">
      <c r="A620" s="193"/>
      <c r="C620" s="190"/>
      <c r="D620" s="282"/>
    </row>
    <row r="621" spans="1:4" ht="12.75">
      <c r="A621" s="193"/>
      <c r="C621" s="190"/>
      <c r="D621" s="282"/>
    </row>
    <row r="622" spans="1:4" ht="12.75">
      <c r="A622" s="193"/>
      <c r="C622" s="190"/>
      <c r="D622" s="282"/>
    </row>
    <row r="623" spans="1:4" ht="12.75">
      <c r="A623" s="193"/>
      <c r="C623" s="190"/>
      <c r="D623" s="282"/>
    </row>
    <row r="624" spans="1:4" ht="12.75">
      <c r="A624" s="193"/>
      <c r="C624" s="190"/>
      <c r="D624" s="282"/>
    </row>
    <row r="625" spans="1:4" ht="12.75">
      <c r="A625" s="193"/>
      <c r="C625" s="190"/>
      <c r="D625" s="282"/>
    </row>
    <row r="626" spans="1:4" ht="12.75">
      <c r="A626" s="193"/>
      <c r="C626" s="190"/>
      <c r="D626" s="282"/>
    </row>
    <row r="627" spans="1:4" ht="12.75">
      <c r="A627" s="193"/>
      <c r="C627" s="190"/>
      <c r="D627" s="282"/>
    </row>
    <row r="628" spans="1:4" ht="12.75">
      <c r="A628" s="193"/>
      <c r="C628" s="190"/>
      <c r="D628" s="282"/>
    </row>
    <row r="629" spans="1:4" ht="12.75">
      <c r="A629" s="193"/>
      <c r="C629" s="190"/>
      <c r="D629" s="282"/>
    </row>
    <row r="630" spans="1:4" ht="12.75">
      <c r="A630" s="193"/>
      <c r="C630" s="190"/>
      <c r="D630" s="282"/>
    </row>
    <row r="631" spans="1:4" ht="12.75">
      <c r="A631" s="193"/>
      <c r="C631" s="190"/>
      <c r="D631" s="282"/>
    </row>
    <row r="632" spans="1:4" ht="12.75">
      <c r="A632" s="193"/>
      <c r="C632" s="190"/>
      <c r="D632" s="282"/>
    </row>
    <row r="633" spans="1:4" ht="12.75">
      <c r="A633" s="193"/>
      <c r="C633" s="190"/>
      <c r="D633" s="282"/>
    </row>
    <row r="634" spans="1:4" ht="12.75">
      <c r="A634" s="193"/>
      <c r="C634" s="190"/>
      <c r="D634" s="282"/>
    </row>
    <row r="635" spans="1:4" ht="12.75">
      <c r="A635" s="193"/>
      <c r="C635" s="190"/>
      <c r="D635" s="282"/>
    </row>
    <row r="636" spans="1:4" ht="12.75">
      <c r="A636" s="193"/>
      <c r="C636" s="190"/>
      <c r="D636" s="282"/>
    </row>
    <row r="637" spans="1:4" ht="12.75">
      <c r="A637" s="193"/>
      <c r="C637" s="190"/>
      <c r="D637" s="282"/>
    </row>
    <row r="638" spans="1:4" ht="12.75">
      <c r="A638" s="193"/>
      <c r="C638" s="190"/>
      <c r="D638" s="282"/>
    </row>
    <row r="639" spans="1:4" ht="12.75">
      <c r="A639" s="193"/>
      <c r="C639" s="190"/>
      <c r="D639" s="282"/>
    </row>
    <row r="640" spans="1:4" ht="12.75">
      <c r="A640" s="193"/>
      <c r="C640" s="190"/>
      <c r="D640" s="282"/>
    </row>
    <row r="641" spans="1:4" ht="12.75">
      <c r="A641" s="193"/>
      <c r="C641" s="190"/>
      <c r="D641" s="282"/>
    </row>
    <row r="642" spans="1:4" ht="12.75">
      <c r="A642" s="193"/>
      <c r="C642" s="190"/>
      <c r="D642" s="282"/>
    </row>
    <row r="643" spans="1:4" ht="12.75">
      <c r="A643" s="193"/>
      <c r="C643" s="190"/>
      <c r="D643" s="282"/>
    </row>
    <row r="644" spans="1:4" ht="12.75">
      <c r="A644" s="193"/>
      <c r="C644" s="190"/>
      <c r="D644" s="282"/>
    </row>
    <row r="645" spans="1:4" ht="12.75">
      <c r="A645" s="193"/>
      <c r="C645" s="190"/>
      <c r="D645" s="282"/>
    </row>
    <row r="646" spans="1:4" ht="12.75">
      <c r="A646" s="193"/>
      <c r="C646" s="190"/>
      <c r="D646" s="282"/>
    </row>
    <row r="647" spans="1:4" ht="12.75">
      <c r="A647" s="193"/>
      <c r="C647" s="190"/>
      <c r="D647" s="282"/>
    </row>
    <row r="648" spans="1:4" ht="12.75">
      <c r="A648" s="193"/>
      <c r="C648" s="190"/>
      <c r="D648" s="282"/>
    </row>
    <row r="649" spans="1:4" ht="12.75">
      <c r="A649" s="193"/>
      <c r="C649" s="190"/>
      <c r="D649" s="282"/>
    </row>
    <row r="650" spans="1:4" ht="12.75">
      <c r="A650" s="193"/>
      <c r="C650" s="190"/>
      <c r="D650" s="282"/>
    </row>
    <row r="651" spans="1:4" ht="12.75">
      <c r="A651" s="193"/>
      <c r="C651" s="190"/>
      <c r="D651" s="282"/>
    </row>
    <row r="652" spans="1:4" ht="12.75">
      <c r="A652" s="193"/>
      <c r="C652" s="190"/>
      <c r="D652" s="282"/>
    </row>
    <row r="653" spans="1:4" ht="12.75">
      <c r="A653" s="193"/>
      <c r="C653" s="190"/>
      <c r="D653" s="282"/>
    </row>
    <row r="654" spans="1:4" ht="12.75">
      <c r="A654" s="193"/>
      <c r="C654" s="190"/>
      <c r="D654" s="282"/>
    </row>
    <row r="655" spans="1:4" ht="12.75">
      <c r="A655" s="193"/>
      <c r="C655" s="190"/>
      <c r="D655" s="282"/>
    </row>
    <row r="656" spans="1:4" ht="12.75">
      <c r="A656" s="193"/>
      <c r="C656" s="190"/>
      <c r="D656" s="282"/>
    </row>
    <row r="657" spans="1:4" ht="12.75">
      <c r="A657" s="193"/>
      <c r="C657" s="190"/>
      <c r="D657" s="282"/>
    </row>
    <row r="658" spans="1:4" ht="12.75">
      <c r="A658" s="193"/>
      <c r="C658" s="190"/>
      <c r="D658" s="282"/>
    </row>
    <row r="659" spans="1:4" ht="12.75">
      <c r="A659" s="193"/>
      <c r="C659" s="190"/>
      <c r="D659" s="282"/>
    </row>
    <row r="660" spans="1:4" ht="12.75">
      <c r="A660" s="193"/>
      <c r="C660" s="190"/>
      <c r="D660" s="282"/>
    </row>
    <row r="661" spans="1:4" ht="12.75">
      <c r="A661" s="193"/>
      <c r="C661" s="190"/>
      <c r="D661" s="282"/>
    </row>
    <row r="662" spans="1:4" ht="12.75">
      <c r="A662" s="193"/>
      <c r="C662" s="190"/>
      <c r="D662" s="282"/>
    </row>
    <row r="663" spans="1:4" ht="12.75">
      <c r="A663" s="193"/>
      <c r="C663" s="190"/>
      <c r="D663" s="282"/>
    </row>
    <row r="664" spans="1:4" ht="12.75">
      <c r="A664" s="193"/>
      <c r="C664" s="190"/>
      <c r="D664" s="282"/>
    </row>
    <row r="665" spans="1:4" ht="12.75">
      <c r="A665" s="193"/>
      <c r="C665" s="190"/>
      <c r="D665" s="282"/>
    </row>
    <row r="666" spans="1:4" ht="12.75">
      <c r="A666" s="193"/>
      <c r="C666" s="190"/>
      <c r="D666" s="282"/>
    </row>
    <row r="667" spans="1:4" ht="12.75">
      <c r="A667" s="193"/>
      <c r="C667" s="190"/>
      <c r="D667" s="282"/>
    </row>
    <row r="668" spans="1:4" ht="12.75">
      <c r="A668" s="193"/>
      <c r="C668" s="190"/>
      <c r="D668" s="282"/>
    </row>
    <row r="669" spans="1:4" ht="12.75">
      <c r="A669" s="193"/>
      <c r="C669" s="190"/>
      <c r="D669" s="282"/>
    </row>
    <row r="670" spans="1:4" ht="12.75">
      <c r="A670" s="193"/>
      <c r="C670" s="190"/>
      <c r="D670" s="282"/>
    </row>
    <row r="671" spans="1:4" ht="12.75">
      <c r="A671" s="193"/>
      <c r="C671" s="190"/>
      <c r="D671" s="282"/>
    </row>
    <row r="672" spans="1:4" ht="12.75">
      <c r="A672" s="193"/>
      <c r="C672" s="190"/>
      <c r="D672" s="282"/>
    </row>
    <row r="673" spans="1:4" ht="12.75">
      <c r="A673" s="193"/>
      <c r="C673" s="190"/>
      <c r="D673" s="282"/>
    </row>
    <row r="674" spans="1:4" ht="12.75">
      <c r="A674" s="193"/>
      <c r="C674" s="190"/>
      <c r="D674" s="282"/>
    </row>
    <row r="675" spans="1:4" ht="12.75">
      <c r="A675" s="193"/>
      <c r="C675" s="190"/>
      <c r="D675" s="282"/>
    </row>
    <row r="676" spans="1:4" ht="12.75">
      <c r="A676" s="193"/>
      <c r="C676" s="190"/>
      <c r="D676" s="282"/>
    </row>
    <row r="677" spans="1:4" ht="12.75">
      <c r="A677" s="193"/>
      <c r="C677" s="190"/>
      <c r="D677" s="282"/>
    </row>
    <row r="678" spans="1:4" ht="12.75">
      <c r="A678" s="193"/>
      <c r="C678" s="190"/>
      <c r="D678" s="282"/>
    </row>
    <row r="679" spans="1:4" ht="12.75">
      <c r="A679" s="193"/>
      <c r="C679" s="190"/>
      <c r="D679" s="282"/>
    </row>
    <row r="680" spans="1:4" ht="12.75">
      <c r="A680" s="193"/>
      <c r="C680" s="190"/>
      <c r="D680" s="282"/>
    </row>
    <row r="681" spans="1:4" ht="12.75">
      <c r="A681" s="193"/>
      <c r="C681" s="190"/>
      <c r="D681" s="282"/>
    </row>
    <row r="682" spans="1:4" ht="12.75">
      <c r="A682" s="193"/>
      <c r="C682" s="190"/>
      <c r="D682" s="282"/>
    </row>
    <row r="683" spans="1:4" ht="12.75">
      <c r="A683" s="193"/>
      <c r="C683" s="190"/>
      <c r="D683" s="282"/>
    </row>
    <row r="684" spans="1:4" ht="12.75">
      <c r="A684" s="193"/>
      <c r="C684" s="190"/>
      <c r="D684" s="282"/>
    </row>
    <row r="685" spans="1:4" ht="12.75">
      <c r="A685" s="193"/>
      <c r="C685" s="190"/>
      <c r="D685" s="282"/>
    </row>
    <row r="686" spans="1:4" ht="12.75">
      <c r="A686" s="193"/>
      <c r="C686" s="190"/>
      <c r="D686" s="282"/>
    </row>
    <row r="687" spans="1:4" ht="12.75">
      <c r="A687" s="193"/>
      <c r="C687" s="190"/>
      <c r="D687" s="282"/>
    </row>
    <row r="688" spans="1:4" ht="12.75">
      <c r="A688" s="193"/>
      <c r="C688" s="190"/>
      <c r="D688" s="282"/>
    </row>
    <row r="689" spans="1:4" ht="12.75">
      <c r="A689" s="193"/>
      <c r="C689" s="190"/>
      <c r="D689" s="282"/>
    </row>
    <row r="690" spans="1:4" ht="12.75">
      <c r="A690" s="193"/>
      <c r="C690" s="190"/>
      <c r="D690" s="282"/>
    </row>
    <row r="691" spans="1:4" ht="12.75">
      <c r="A691" s="193"/>
      <c r="C691" s="190"/>
      <c r="D691" s="282"/>
    </row>
    <row r="692" spans="1:4" ht="12.75">
      <c r="A692" s="193"/>
      <c r="C692" s="190"/>
      <c r="D692" s="282"/>
    </row>
    <row r="693" spans="1:4" ht="12.75">
      <c r="A693" s="193"/>
      <c r="C693" s="190"/>
      <c r="D693" s="282"/>
    </row>
    <row r="694" spans="1:4" ht="12.75">
      <c r="A694" s="193"/>
      <c r="C694" s="190"/>
      <c r="D694" s="282"/>
    </row>
    <row r="695" spans="1:4" ht="12.75">
      <c r="A695" s="193"/>
      <c r="C695" s="190"/>
      <c r="D695" s="282"/>
    </row>
    <row r="696" spans="1:4" ht="12.75">
      <c r="A696" s="193"/>
      <c r="C696" s="190"/>
      <c r="D696" s="282"/>
    </row>
    <row r="697" spans="1:4" ht="12.75">
      <c r="A697" s="193"/>
      <c r="C697" s="190"/>
      <c r="D697" s="282"/>
    </row>
    <row r="698" spans="1:4" ht="12.75">
      <c r="A698" s="193"/>
      <c r="C698" s="190"/>
      <c r="D698" s="282"/>
    </row>
    <row r="699" spans="1:4" ht="12.75">
      <c r="A699" s="193"/>
      <c r="C699" s="190"/>
      <c r="D699" s="282"/>
    </row>
  </sheetData>
  <sheetProtection/>
  <mergeCells count="27">
    <mergeCell ref="E151:E154"/>
    <mergeCell ref="A173:D173"/>
    <mergeCell ref="A149:D149"/>
    <mergeCell ref="B155:C155"/>
    <mergeCell ref="A156:D156"/>
    <mergeCell ref="A58:B58"/>
    <mergeCell ref="A97:D97"/>
    <mergeCell ref="B66:C66"/>
    <mergeCell ref="A8:D8"/>
    <mergeCell ref="A10:D10"/>
    <mergeCell ref="A33:D33"/>
    <mergeCell ref="A39:D39"/>
    <mergeCell ref="B49:C49"/>
    <mergeCell ref="A87:D87"/>
    <mergeCell ref="A50:D50"/>
    <mergeCell ref="A67:D67"/>
    <mergeCell ref="A59:D59"/>
    <mergeCell ref="B180:C180"/>
    <mergeCell ref="A92:B92"/>
    <mergeCell ref="A95:D95"/>
    <mergeCell ref="A110:D110"/>
    <mergeCell ref="B178:C178"/>
    <mergeCell ref="B179:C179"/>
    <mergeCell ref="A165:D165"/>
    <mergeCell ref="A167:D167"/>
    <mergeCell ref="A116:D116"/>
    <mergeCell ref="A123:D1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1" r:id="rId2"/>
  <headerFooter alignWithMargins="0">
    <oddFooter>&amp;CStrona &amp;P z &amp;N</oddFooter>
  </headerFooter>
  <rowBreaks count="3" manualBreakCount="3">
    <brk id="49" max="3" man="1"/>
    <brk id="86" max="3" man="1"/>
    <brk id="119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41"/>
  <sheetViews>
    <sheetView view="pageBreakPreview" zoomScaleSheetLayoutView="100" zoomScalePageLayoutView="0" workbookViewId="0" topLeftCell="B4">
      <selection activeCell="G11" sqref="G11"/>
    </sheetView>
  </sheetViews>
  <sheetFormatPr defaultColWidth="9.140625" defaultRowHeight="12.75"/>
  <cols>
    <col min="1" max="1" width="4.57421875" style="3" customWidth="1"/>
    <col min="2" max="2" width="14.8515625" style="5" customWidth="1"/>
    <col min="3" max="3" width="14.00390625" style="5" customWidth="1"/>
    <col min="4" max="4" width="21.8515625" style="7" customWidth="1"/>
    <col min="5" max="5" width="10.8515625" style="5" customWidth="1"/>
    <col min="6" max="6" width="13.57421875" style="5" customWidth="1"/>
    <col min="7" max="7" width="14.421875" style="5" customWidth="1"/>
    <col min="8" max="8" width="12.00390625" style="5" customWidth="1"/>
    <col min="9" max="9" width="13.140625" style="5" customWidth="1"/>
    <col min="10" max="10" width="11.57421875" style="5" customWidth="1"/>
    <col min="11" max="11" width="13.7109375" style="5" customWidth="1"/>
    <col min="12" max="12" width="10.8515625" style="5" customWidth="1"/>
    <col min="13" max="13" width="15.140625" style="5" customWidth="1"/>
    <col min="14" max="14" width="6.57421875" style="23" customWidth="1"/>
    <col min="15" max="15" width="10.00390625" style="5" customWidth="1"/>
    <col min="16" max="16" width="9.140625" style="5" customWidth="1"/>
    <col min="17" max="17" width="11.421875" style="5" customWidth="1"/>
    <col min="18" max="18" width="14.7109375" style="5" customWidth="1"/>
    <col min="19" max="22" width="15.00390625" style="265" customWidth="1"/>
    <col min="23" max="25" width="8.00390625" style="265" customWidth="1"/>
    <col min="26" max="26" width="8.00390625" style="5" customWidth="1"/>
    <col min="27" max="27" width="9.140625" style="5" customWidth="1"/>
    <col min="28" max="16384" width="9.140625" style="3" customWidth="1"/>
  </cols>
  <sheetData>
    <row r="1" ht="12.75"/>
    <row r="2" ht="12.75"/>
    <row r="3" ht="12.75"/>
    <row r="4" ht="12.75"/>
    <row r="5" ht="12.75"/>
    <row r="6" ht="12.75"/>
    <row r="7" spans="1:11" ht="18">
      <c r="A7" s="4" t="s">
        <v>482</v>
      </c>
      <c r="J7" s="357"/>
      <c r="K7" s="357"/>
    </row>
    <row r="8" spans="1:11" ht="23.25" customHeight="1" thickBot="1">
      <c r="A8" s="358" t="s">
        <v>26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</row>
    <row r="9" spans="1:27" s="10" customFormat="1" ht="18" customHeight="1">
      <c r="A9" s="376" t="s">
        <v>27</v>
      </c>
      <c r="B9" s="359" t="s">
        <v>28</v>
      </c>
      <c r="C9" s="359" t="s">
        <v>29</v>
      </c>
      <c r="D9" s="359" t="s">
        <v>30</v>
      </c>
      <c r="E9" s="359" t="s">
        <v>31</v>
      </c>
      <c r="F9" s="359" t="s">
        <v>17</v>
      </c>
      <c r="G9" s="362" t="s">
        <v>88</v>
      </c>
      <c r="H9" s="359" t="s">
        <v>83</v>
      </c>
      <c r="I9" s="359" t="s">
        <v>32</v>
      </c>
      <c r="J9" s="359" t="s">
        <v>18</v>
      </c>
      <c r="K9" s="359" t="s">
        <v>19</v>
      </c>
      <c r="L9" s="359" t="s">
        <v>20</v>
      </c>
      <c r="M9" s="367" t="s">
        <v>21</v>
      </c>
      <c r="N9" s="362" t="s">
        <v>27</v>
      </c>
      <c r="O9" s="362" t="s">
        <v>84</v>
      </c>
      <c r="P9" s="359" t="s">
        <v>85</v>
      </c>
      <c r="Q9" s="362" t="s">
        <v>23</v>
      </c>
      <c r="R9" s="362" t="s">
        <v>841</v>
      </c>
      <c r="S9" s="362" t="s">
        <v>86</v>
      </c>
      <c r="T9" s="362"/>
      <c r="U9" s="362" t="s">
        <v>87</v>
      </c>
      <c r="V9" s="362"/>
      <c r="W9" s="367" t="s">
        <v>933</v>
      </c>
      <c r="X9" s="368"/>
      <c r="Y9" s="368"/>
      <c r="Z9" s="369"/>
      <c r="AA9" s="364" t="s">
        <v>840</v>
      </c>
    </row>
    <row r="10" spans="1:27" s="10" customFormat="1" ht="36.75" customHeight="1">
      <c r="A10" s="377"/>
      <c r="B10" s="360"/>
      <c r="C10" s="360"/>
      <c r="D10" s="360"/>
      <c r="E10" s="360"/>
      <c r="F10" s="360"/>
      <c r="G10" s="332"/>
      <c r="H10" s="360"/>
      <c r="I10" s="360"/>
      <c r="J10" s="360"/>
      <c r="K10" s="360"/>
      <c r="L10" s="360"/>
      <c r="M10" s="374"/>
      <c r="N10" s="332"/>
      <c r="O10" s="332"/>
      <c r="P10" s="360"/>
      <c r="Q10" s="332"/>
      <c r="R10" s="332"/>
      <c r="S10" s="332"/>
      <c r="T10" s="332"/>
      <c r="U10" s="332"/>
      <c r="V10" s="332"/>
      <c r="W10" s="370"/>
      <c r="X10" s="371"/>
      <c r="Y10" s="371"/>
      <c r="Z10" s="372"/>
      <c r="AA10" s="365"/>
    </row>
    <row r="11" spans="1:27" s="10" customFormat="1" ht="42" customHeight="1" thickBot="1">
      <c r="A11" s="378"/>
      <c r="B11" s="361"/>
      <c r="C11" s="361"/>
      <c r="D11" s="361"/>
      <c r="E11" s="361"/>
      <c r="F11" s="361"/>
      <c r="G11" s="168" t="s">
        <v>22</v>
      </c>
      <c r="H11" s="361"/>
      <c r="I11" s="361"/>
      <c r="J11" s="361"/>
      <c r="K11" s="361"/>
      <c r="L11" s="361"/>
      <c r="M11" s="375"/>
      <c r="N11" s="363"/>
      <c r="O11" s="363"/>
      <c r="P11" s="361"/>
      <c r="Q11" s="363"/>
      <c r="R11" s="363"/>
      <c r="S11" s="168" t="s">
        <v>33</v>
      </c>
      <c r="T11" s="168" t="s">
        <v>34</v>
      </c>
      <c r="U11" s="168" t="s">
        <v>33</v>
      </c>
      <c r="V11" s="168" t="s">
        <v>34</v>
      </c>
      <c r="W11" s="169" t="s">
        <v>90</v>
      </c>
      <c r="X11" s="169" t="s">
        <v>91</v>
      </c>
      <c r="Y11" s="169" t="s">
        <v>92</v>
      </c>
      <c r="Z11" s="169" t="s">
        <v>93</v>
      </c>
      <c r="AA11" s="366"/>
    </row>
    <row r="12" spans="1:27" ht="18.75" customHeight="1">
      <c r="A12" s="373" t="s">
        <v>128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248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</row>
    <row r="13" spans="1:27" s="10" customFormat="1" ht="34.5" customHeight="1">
      <c r="A13" s="99">
        <v>1</v>
      </c>
      <c r="B13" s="104" t="s">
        <v>483</v>
      </c>
      <c r="C13" s="104" t="s">
        <v>484</v>
      </c>
      <c r="D13" s="260" t="s">
        <v>485</v>
      </c>
      <c r="E13" s="262" t="s">
        <v>486</v>
      </c>
      <c r="F13" s="104" t="s">
        <v>487</v>
      </c>
      <c r="G13" s="96" t="s">
        <v>488</v>
      </c>
      <c r="H13" s="96">
        <v>4530</v>
      </c>
      <c r="I13" s="96">
        <v>2001</v>
      </c>
      <c r="J13" s="96" t="s">
        <v>489</v>
      </c>
      <c r="K13" s="249">
        <v>44376</v>
      </c>
      <c r="L13" s="96">
        <v>6</v>
      </c>
      <c r="M13" s="250" t="s">
        <v>490</v>
      </c>
      <c r="N13" s="177">
        <v>1</v>
      </c>
      <c r="O13" s="96">
        <v>18700</v>
      </c>
      <c r="P13" s="96" t="s">
        <v>213</v>
      </c>
      <c r="Q13" s="96">
        <v>18304</v>
      </c>
      <c r="R13" s="255">
        <f>28000*0.9</f>
        <v>25200</v>
      </c>
      <c r="S13" s="104" t="s">
        <v>755</v>
      </c>
      <c r="T13" s="104" t="s">
        <v>756</v>
      </c>
      <c r="U13" s="104" t="s">
        <v>757</v>
      </c>
      <c r="V13" s="170" t="s">
        <v>756</v>
      </c>
      <c r="W13" s="103" t="s">
        <v>9</v>
      </c>
      <c r="X13" s="103" t="s">
        <v>9</v>
      </c>
      <c r="Y13" s="103" t="s">
        <v>9</v>
      </c>
      <c r="Z13" s="102"/>
      <c r="AA13" s="102"/>
    </row>
    <row r="14" spans="1:27" s="10" customFormat="1" ht="30" customHeight="1">
      <c r="A14" s="99">
        <v>2</v>
      </c>
      <c r="B14" s="104" t="s">
        <v>483</v>
      </c>
      <c r="C14" s="104">
        <v>244</v>
      </c>
      <c r="D14" s="104">
        <v>6412</v>
      </c>
      <c r="E14" s="262" t="s">
        <v>491</v>
      </c>
      <c r="F14" s="104" t="s">
        <v>492</v>
      </c>
      <c r="G14" s="104" t="s">
        <v>493</v>
      </c>
      <c r="H14" s="104">
        <v>6842</v>
      </c>
      <c r="I14" s="104">
        <v>1984</v>
      </c>
      <c r="J14" s="104" t="s">
        <v>494</v>
      </c>
      <c r="K14" s="251">
        <v>44275</v>
      </c>
      <c r="L14" s="104">
        <v>6</v>
      </c>
      <c r="M14" s="252">
        <v>5000</v>
      </c>
      <c r="N14" s="177">
        <v>2</v>
      </c>
      <c r="O14" s="104">
        <v>10650</v>
      </c>
      <c r="P14" s="104" t="s">
        <v>213</v>
      </c>
      <c r="Q14" s="104">
        <v>21180</v>
      </c>
      <c r="R14" s="255">
        <v>4100</v>
      </c>
      <c r="S14" s="104" t="s">
        <v>842</v>
      </c>
      <c r="T14" s="104" t="s">
        <v>843</v>
      </c>
      <c r="U14" s="104" t="s">
        <v>757</v>
      </c>
      <c r="V14" s="170" t="s">
        <v>843</v>
      </c>
      <c r="W14" s="103" t="s">
        <v>9</v>
      </c>
      <c r="X14" s="103" t="s">
        <v>9</v>
      </c>
      <c r="Y14" s="103" t="s">
        <v>9</v>
      </c>
      <c r="Z14" s="102"/>
      <c r="AA14" s="102"/>
    </row>
    <row r="15" spans="1:27" s="10" customFormat="1" ht="29.25" customHeight="1">
      <c r="A15" s="99">
        <v>3</v>
      </c>
      <c r="B15" s="104" t="s">
        <v>495</v>
      </c>
      <c r="C15" s="104" t="s">
        <v>496</v>
      </c>
      <c r="D15" s="104" t="s">
        <v>497</v>
      </c>
      <c r="E15" s="262" t="s">
        <v>498</v>
      </c>
      <c r="F15" s="104" t="s">
        <v>487</v>
      </c>
      <c r="G15" s="104" t="s">
        <v>493</v>
      </c>
      <c r="H15" s="104">
        <v>9506</v>
      </c>
      <c r="I15" s="104">
        <v>1987</v>
      </c>
      <c r="J15" s="104" t="s">
        <v>499</v>
      </c>
      <c r="K15" s="251">
        <v>44350</v>
      </c>
      <c r="L15" s="104">
        <v>9</v>
      </c>
      <c r="M15" s="252" t="s">
        <v>490</v>
      </c>
      <c r="N15" s="177">
        <v>3</v>
      </c>
      <c r="O15" s="104">
        <v>12000</v>
      </c>
      <c r="P15" s="104" t="s">
        <v>213</v>
      </c>
      <c r="Q15" s="104">
        <v>36729</v>
      </c>
      <c r="R15" s="255">
        <v>10200</v>
      </c>
      <c r="S15" s="104" t="s">
        <v>758</v>
      </c>
      <c r="T15" s="104" t="s">
        <v>759</v>
      </c>
      <c r="U15" s="104" t="s">
        <v>758</v>
      </c>
      <c r="V15" s="104" t="s">
        <v>759</v>
      </c>
      <c r="W15" s="103" t="s">
        <v>9</v>
      </c>
      <c r="X15" s="103" t="s">
        <v>9</v>
      </c>
      <c r="Y15" s="103" t="s">
        <v>9</v>
      </c>
      <c r="Z15" s="102"/>
      <c r="AA15" s="102"/>
    </row>
    <row r="16" spans="1:27" s="10" customFormat="1" ht="27.75" customHeight="1">
      <c r="A16" s="99">
        <v>4</v>
      </c>
      <c r="B16" s="135" t="s">
        <v>500</v>
      </c>
      <c r="C16" s="263" t="s">
        <v>501</v>
      </c>
      <c r="D16" s="135">
        <v>8704743</v>
      </c>
      <c r="E16" s="264" t="s">
        <v>502</v>
      </c>
      <c r="F16" s="104" t="s">
        <v>487</v>
      </c>
      <c r="G16" s="104" t="s">
        <v>493</v>
      </c>
      <c r="H16" s="104">
        <v>6560</v>
      </c>
      <c r="I16" s="104">
        <v>1987</v>
      </c>
      <c r="J16" s="104" t="s">
        <v>503</v>
      </c>
      <c r="K16" s="251">
        <v>44407</v>
      </c>
      <c r="L16" s="104">
        <v>6</v>
      </c>
      <c r="M16" s="252" t="s">
        <v>490</v>
      </c>
      <c r="N16" s="177">
        <v>4</v>
      </c>
      <c r="O16" s="104">
        <v>10850</v>
      </c>
      <c r="P16" s="104" t="s">
        <v>213</v>
      </c>
      <c r="Q16" s="104">
        <v>14463</v>
      </c>
      <c r="R16" s="255">
        <v>27700</v>
      </c>
      <c r="S16" s="104" t="s">
        <v>823</v>
      </c>
      <c r="T16" s="104" t="s">
        <v>824</v>
      </c>
      <c r="U16" s="104" t="s">
        <v>823</v>
      </c>
      <c r="V16" s="104" t="s">
        <v>824</v>
      </c>
      <c r="W16" s="103" t="s">
        <v>9</v>
      </c>
      <c r="X16" s="103" t="s">
        <v>9</v>
      </c>
      <c r="Y16" s="103" t="s">
        <v>9</v>
      </c>
      <c r="Z16" s="102"/>
      <c r="AA16" s="102"/>
    </row>
    <row r="17" spans="1:27" s="10" customFormat="1" ht="27.75" customHeight="1">
      <c r="A17" s="99">
        <v>5</v>
      </c>
      <c r="B17" s="104" t="s">
        <v>504</v>
      </c>
      <c r="C17" s="104" t="s">
        <v>505</v>
      </c>
      <c r="D17" s="260" t="s">
        <v>506</v>
      </c>
      <c r="E17" s="262" t="s">
        <v>507</v>
      </c>
      <c r="F17" s="104" t="s">
        <v>508</v>
      </c>
      <c r="G17" s="104" t="s">
        <v>509</v>
      </c>
      <c r="H17" s="104">
        <v>2370</v>
      </c>
      <c r="I17" s="104">
        <v>1996</v>
      </c>
      <c r="J17" s="104" t="s">
        <v>510</v>
      </c>
      <c r="K17" s="251">
        <v>44407</v>
      </c>
      <c r="L17" s="104">
        <v>9</v>
      </c>
      <c r="M17" s="252" t="s">
        <v>490</v>
      </c>
      <c r="N17" s="177">
        <v>5</v>
      </c>
      <c r="O17" s="104">
        <v>2075</v>
      </c>
      <c r="P17" s="104" t="s">
        <v>213</v>
      </c>
      <c r="Q17" s="104">
        <v>300542</v>
      </c>
      <c r="R17" s="255">
        <v>4400</v>
      </c>
      <c r="S17" s="104" t="s">
        <v>825</v>
      </c>
      <c r="T17" s="104" t="s">
        <v>826</v>
      </c>
      <c r="U17" s="104" t="s">
        <v>825</v>
      </c>
      <c r="V17" s="104" t="s">
        <v>826</v>
      </c>
      <c r="W17" s="103" t="s">
        <v>9</v>
      </c>
      <c r="X17" s="103" t="s">
        <v>9</v>
      </c>
      <c r="Y17" s="103" t="s">
        <v>9</v>
      </c>
      <c r="Z17" s="102"/>
      <c r="AA17" s="102"/>
    </row>
    <row r="18" spans="1:27" s="10" customFormat="1" ht="27" customHeight="1">
      <c r="A18" s="99">
        <v>6</v>
      </c>
      <c r="B18" s="135" t="s">
        <v>511</v>
      </c>
      <c r="C18" s="263" t="s">
        <v>512</v>
      </c>
      <c r="D18" s="135" t="s">
        <v>513</v>
      </c>
      <c r="E18" s="264" t="s">
        <v>514</v>
      </c>
      <c r="F18" s="104" t="s">
        <v>487</v>
      </c>
      <c r="G18" s="104" t="s">
        <v>493</v>
      </c>
      <c r="H18" s="104">
        <v>12130</v>
      </c>
      <c r="I18" s="104">
        <v>2001</v>
      </c>
      <c r="J18" s="104" t="s">
        <v>515</v>
      </c>
      <c r="K18" s="251">
        <v>44407</v>
      </c>
      <c r="L18" s="104">
        <v>4</v>
      </c>
      <c r="M18" s="252">
        <v>13950</v>
      </c>
      <c r="N18" s="177">
        <v>6</v>
      </c>
      <c r="O18" s="104">
        <v>26000</v>
      </c>
      <c r="P18" s="104" t="s">
        <v>213</v>
      </c>
      <c r="Q18" s="104">
        <v>624083</v>
      </c>
      <c r="R18" s="255">
        <v>43000</v>
      </c>
      <c r="S18" s="104" t="s">
        <v>827</v>
      </c>
      <c r="T18" s="104" t="s">
        <v>828</v>
      </c>
      <c r="U18" s="104" t="s">
        <v>827</v>
      </c>
      <c r="V18" s="104" t="s">
        <v>828</v>
      </c>
      <c r="W18" s="103" t="s">
        <v>9</v>
      </c>
      <c r="X18" s="103" t="s">
        <v>9</v>
      </c>
      <c r="Y18" s="103" t="s">
        <v>9</v>
      </c>
      <c r="Z18" s="102"/>
      <c r="AA18" s="102"/>
    </row>
    <row r="19" spans="1:27" s="10" customFormat="1" ht="26.25" customHeight="1">
      <c r="A19" s="99">
        <v>7</v>
      </c>
      <c r="B19" s="104" t="s">
        <v>483</v>
      </c>
      <c r="C19" s="104" t="s">
        <v>516</v>
      </c>
      <c r="D19" s="104">
        <v>94342</v>
      </c>
      <c r="E19" s="262" t="s">
        <v>517</v>
      </c>
      <c r="F19" s="104" t="s">
        <v>518</v>
      </c>
      <c r="G19" s="104" t="s">
        <v>509</v>
      </c>
      <c r="H19" s="104">
        <v>4680</v>
      </c>
      <c r="I19" s="104">
        <v>1975</v>
      </c>
      <c r="J19" s="104" t="s">
        <v>519</v>
      </c>
      <c r="K19" s="104" t="s">
        <v>520</v>
      </c>
      <c r="L19" s="104">
        <v>6</v>
      </c>
      <c r="M19" s="252" t="s">
        <v>490</v>
      </c>
      <c r="N19" s="177">
        <v>7</v>
      </c>
      <c r="O19" s="104">
        <v>3000</v>
      </c>
      <c r="P19" s="104" t="s">
        <v>213</v>
      </c>
      <c r="Q19" s="104">
        <v>19300</v>
      </c>
      <c r="R19" s="255"/>
      <c r="S19" s="104" t="s">
        <v>842</v>
      </c>
      <c r="T19" s="104" t="s">
        <v>843</v>
      </c>
      <c r="U19" s="104"/>
      <c r="V19" s="170"/>
      <c r="W19" s="108" t="s">
        <v>9</v>
      </c>
      <c r="X19" s="102" t="s">
        <v>9</v>
      </c>
      <c r="Y19" s="102"/>
      <c r="Z19" s="102"/>
      <c r="AA19" s="102"/>
    </row>
    <row r="20" spans="1:27" s="10" customFormat="1" ht="38.25" customHeight="1">
      <c r="A20" s="99">
        <v>8</v>
      </c>
      <c r="B20" s="104" t="s">
        <v>521</v>
      </c>
      <c r="C20" s="104" t="s">
        <v>522</v>
      </c>
      <c r="D20" s="253">
        <v>38018314937084</v>
      </c>
      <c r="E20" s="262" t="s">
        <v>523</v>
      </c>
      <c r="F20" s="104" t="s">
        <v>524</v>
      </c>
      <c r="G20" s="96" t="s">
        <v>488</v>
      </c>
      <c r="H20" s="104">
        <v>7880</v>
      </c>
      <c r="I20" s="104">
        <v>1983</v>
      </c>
      <c r="J20" s="104" t="s">
        <v>525</v>
      </c>
      <c r="K20" s="251">
        <v>44379</v>
      </c>
      <c r="L20" s="104">
        <v>8</v>
      </c>
      <c r="M20" s="252">
        <v>12000</v>
      </c>
      <c r="N20" s="177">
        <v>8</v>
      </c>
      <c r="O20" s="104">
        <v>12000</v>
      </c>
      <c r="P20" s="104" t="s">
        <v>213</v>
      </c>
      <c r="Q20" s="104">
        <v>24486</v>
      </c>
      <c r="R20" s="261">
        <v>19000</v>
      </c>
      <c r="S20" s="104" t="s">
        <v>825</v>
      </c>
      <c r="T20" s="104" t="s">
        <v>826</v>
      </c>
      <c r="U20" s="104" t="s">
        <v>825</v>
      </c>
      <c r="V20" s="104" t="s">
        <v>826</v>
      </c>
      <c r="W20" s="108" t="s">
        <v>9</v>
      </c>
      <c r="X20" s="102" t="s">
        <v>9</v>
      </c>
      <c r="Y20" s="102" t="s">
        <v>9</v>
      </c>
      <c r="Z20" s="102"/>
      <c r="AA20" s="102"/>
    </row>
    <row r="21" spans="1:27" s="10" customFormat="1" ht="36.75" customHeight="1">
      <c r="A21" s="99">
        <v>9</v>
      </c>
      <c r="B21" s="104" t="s">
        <v>526</v>
      </c>
      <c r="C21" s="104" t="s">
        <v>527</v>
      </c>
      <c r="D21" s="104" t="s">
        <v>528</v>
      </c>
      <c r="E21" s="262" t="s">
        <v>529</v>
      </c>
      <c r="F21" s="104" t="s">
        <v>524</v>
      </c>
      <c r="G21" s="96" t="s">
        <v>488</v>
      </c>
      <c r="H21" s="104">
        <v>7698</v>
      </c>
      <c r="I21" s="104">
        <v>2015</v>
      </c>
      <c r="J21" s="104" t="s">
        <v>530</v>
      </c>
      <c r="K21" s="251">
        <v>44464</v>
      </c>
      <c r="L21" s="104">
        <v>6</v>
      </c>
      <c r="M21" s="252"/>
      <c r="N21" s="177">
        <v>9</v>
      </c>
      <c r="O21" s="104">
        <v>16000</v>
      </c>
      <c r="P21" s="104" t="s">
        <v>213</v>
      </c>
      <c r="Q21" s="104">
        <v>7638</v>
      </c>
      <c r="R21" s="261">
        <v>330500</v>
      </c>
      <c r="S21" s="104" t="s">
        <v>829</v>
      </c>
      <c r="T21" s="104" t="s">
        <v>830</v>
      </c>
      <c r="U21" s="104" t="s">
        <v>829</v>
      </c>
      <c r="V21" s="104" t="s">
        <v>830</v>
      </c>
      <c r="W21" s="108" t="s">
        <v>9</v>
      </c>
      <c r="X21" s="102" t="s">
        <v>9</v>
      </c>
      <c r="Y21" s="102" t="s">
        <v>9</v>
      </c>
      <c r="Z21" s="102"/>
      <c r="AA21" s="102"/>
    </row>
    <row r="22" spans="1:27" s="10" customFormat="1" ht="24.75" customHeight="1">
      <c r="A22" s="99">
        <v>10</v>
      </c>
      <c r="B22" s="104" t="s">
        <v>531</v>
      </c>
      <c r="C22" s="104" t="s">
        <v>532</v>
      </c>
      <c r="D22" s="104" t="s">
        <v>533</v>
      </c>
      <c r="E22" s="262" t="s">
        <v>534</v>
      </c>
      <c r="F22" s="104" t="s">
        <v>535</v>
      </c>
      <c r="G22" s="96" t="s">
        <v>536</v>
      </c>
      <c r="H22" s="104">
        <v>0</v>
      </c>
      <c r="I22" s="104">
        <v>2017</v>
      </c>
      <c r="J22" s="104" t="s">
        <v>537</v>
      </c>
      <c r="K22" s="104" t="s">
        <v>9</v>
      </c>
      <c r="L22" s="104" t="s">
        <v>9</v>
      </c>
      <c r="M22" s="252">
        <v>535</v>
      </c>
      <c r="N22" s="177">
        <v>10</v>
      </c>
      <c r="O22" s="104">
        <v>750</v>
      </c>
      <c r="P22" s="104" t="s">
        <v>213</v>
      </c>
      <c r="Q22" s="104" t="s">
        <v>9</v>
      </c>
      <c r="R22" s="104"/>
      <c r="S22" s="104" t="s">
        <v>844</v>
      </c>
      <c r="T22" s="104" t="s">
        <v>845</v>
      </c>
      <c r="U22" s="104"/>
      <c r="V22" s="104"/>
      <c r="W22" s="108" t="s">
        <v>9</v>
      </c>
      <c r="X22" s="102"/>
      <c r="Y22" s="102"/>
      <c r="Z22" s="102"/>
      <c r="AA22" s="102"/>
    </row>
    <row r="23" spans="1:27" s="10" customFormat="1" ht="37.5" customHeight="1">
      <c r="A23" s="99">
        <v>11</v>
      </c>
      <c r="B23" s="104" t="s">
        <v>504</v>
      </c>
      <c r="C23" s="104" t="s">
        <v>538</v>
      </c>
      <c r="D23" s="104" t="s">
        <v>539</v>
      </c>
      <c r="E23" s="262" t="s">
        <v>540</v>
      </c>
      <c r="F23" s="104" t="s">
        <v>541</v>
      </c>
      <c r="G23" s="96" t="s">
        <v>488</v>
      </c>
      <c r="H23" s="104">
        <v>2370</v>
      </c>
      <c r="I23" s="104">
        <v>1996</v>
      </c>
      <c r="J23" s="104" t="s">
        <v>542</v>
      </c>
      <c r="K23" s="104" t="s">
        <v>543</v>
      </c>
      <c r="L23" s="104">
        <v>8</v>
      </c>
      <c r="M23" s="252">
        <v>961</v>
      </c>
      <c r="N23" s="177">
        <v>11</v>
      </c>
      <c r="O23" s="104">
        <v>2675</v>
      </c>
      <c r="P23" s="104" t="s">
        <v>213</v>
      </c>
      <c r="Q23" s="104">
        <v>389156</v>
      </c>
      <c r="R23" s="261">
        <v>8800</v>
      </c>
      <c r="S23" s="104" t="s">
        <v>831</v>
      </c>
      <c r="T23" s="104" t="s">
        <v>832</v>
      </c>
      <c r="U23" s="104" t="s">
        <v>831</v>
      </c>
      <c r="V23" s="104" t="s">
        <v>832</v>
      </c>
      <c r="W23" s="108" t="s">
        <v>9</v>
      </c>
      <c r="X23" s="102" t="s">
        <v>9</v>
      </c>
      <c r="Y23" s="102" t="s">
        <v>9</v>
      </c>
      <c r="Z23" s="102"/>
      <c r="AA23" s="102"/>
    </row>
    <row r="24" spans="1:27" ht="18.75" customHeight="1">
      <c r="A24" s="331" t="s">
        <v>562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25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1:27" s="10" customFormat="1" ht="18.75" customHeight="1">
      <c r="A25" s="99">
        <v>1</v>
      </c>
      <c r="B25" s="116" t="s">
        <v>569</v>
      </c>
      <c r="C25" s="116" t="s">
        <v>570</v>
      </c>
      <c r="D25" s="116" t="s">
        <v>571</v>
      </c>
      <c r="E25" s="104" t="s">
        <v>910</v>
      </c>
      <c r="F25" s="104" t="s">
        <v>572</v>
      </c>
      <c r="G25" s="96" t="s">
        <v>237</v>
      </c>
      <c r="H25" s="96">
        <v>6540</v>
      </c>
      <c r="I25" s="96">
        <v>1999</v>
      </c>
      <c r="J25" s="96" t="s">
        <v>573</v>
      </c>
      <c r="K25" s="96" t="s">
        <v>574</v>
      </c>
      <c r="L25" s="96" t="s">
        <v>575</v>
      </c>
      <c r="M25" s="250">
        <v>4100</v>
      </c>
      <c r="N25" s="177">
        <v>1</v>
      </c>
      <c r="O25" s="96">
        <v>12500</v>
      </c>
      <c r="P25" s="96" t="s">
        <v>589</v>
      </c>
      <c r="Q25" s="96">
        <v>504236</v>
      </c>
      <c r="R25" s="255">
        <v>16000</v>
      </c>
      <c r="S25" s="96" t="s">
        <v>888</v>
      </c>
      <c r="T25" s="96" t="s">
        <v>889</v>
      </c>
      <c r="U25" s="96" t="s">
        <v>890</v>
      </c>
      <c r="V25" s="96" t="s">
        <v>889</v>
      </c>
      <c r="W25" s="102" t="s">
        <v>9</v>
      </c>
      <c r="X25" s="102" t="s">
        <v>9</v>
      </c>
      <c r="Y25" s="102" t="s">
        <v>9</v>
      </c>
      <c r="Z25" s="102"/>
      <c r="AA25" s="102"/>
    </row>
    <row r="26" spans="1:27" s="10" customFormat="1" ht="27.75" customHeight="1">
      <c r="A26" s="99">
        <v>2</v>
      </c>
      <c r="B26" s="116" t="s">
        <v>569</v>
      </c>
      <c r="C26" s="116" t="s">
        <v>576</v>
      </c>
      <c r="D26" s="116" t="s">
        <v>577</v>
      </c>
      <c r="E26" s="104" t="s">
        <v>578</v>
      </c>
      <c r="F26" s="104" t="s">
        <v>572</v>
      </c>
      <c r="G26" s="104" t="s">
        <v>237</v>
      </c>
      <c r="H26" s="104">
        <v>4116</v>
      </c>
      <c r="I26" s="104">
        <v>2006</v>
      </c>
      <c r="J26" s="104" t="s">
        <v>579</v>
      </c>
      <c r="K26" s="104" t="s">
        <v>580</v>
      </c>
      <c r="L26" s="104" t="s">
        <v>581</v>
      </c>
      <c r="M26" s="252">
        <v>4725</v>
      </c>
      <c r="N26" s="177">
        <v>2</v>
      </c>
      <c r="O26" s="104">
        <v>13000</v>
      </c>
      <c r="P26" s="104" t="s">
        <v>589</v>
      </c>
      <c r="Q26" s="104">
        <v>344735</v>
      </c>
      <c r="R26" s="255">
        <v>24000</v>
      </c>
      <c r="S26" s="104" t="s">
        <v>891</v>
      </c>
      <c r="T26" s="104" t="s">
        <v>892</v>
      </c>
      <c r="U26" s="104" t="s">
        <v>891</v>
      </c>
      <c r="V26" s="104" t="s">
        <v>892</v>
      </c>
      <c r="W26" s="102" t="s">
        <v>9</v>
      </c>
      <c r="X26" s="102" t="s">
        <v>9</v>
      </c>
      <c r="Y26" s="102" t="s">
        <v>9</v>
      </c>
      <c r="Z26" s="102"/>
      <c r="AA26" s="102"/>
    </row>
    <row r="27" spans="1:27" s="10" customFormat="1" ht="25.5" customHeight="1">
      <c r="A27" s="99">
        <v>3</v>
      </c>
      <c r="B27" s="104" t="s">
        <v>582</v>
      </c>
      <c r="C27" s="104" t="s">
        <v>583</v>
      </c>
      <c r="D27" s="104" t="s">
        <v>584</v>
      </c>
      <c r="E27" s="104" t="s">
        <v>585</v>
      </c>
      <c r="F27" s="104" t="s">
        <v>572</v>
      </c>
      <c r="G27" s="104" t="s">
        <v>237</v>
      </c>
      <c r="H27" s="104">
        <v>2198</v>
      </c>
      <c r="I27" s="104">
        <v>2017</v>
      </c>
      <c r="J27" s="104" t="s">
        <v>586</v>
      </c>
      <c r="K27" s="104" t="s">
        <v>587</v>
      </c>
      <c r="L27" s="104" t="s">
        <v>588</v>
      </c>
      <c r="M27" s="252" t="s">
        <v>490</v>
      </c>
      <c r="N27" s="177">
        <v>3</v>
      </c>
      <c r="O27" s="104">
        <v>4600</v>
      </c>
      <c r="P27" s="104" t="s">
        <v>589</v>
      </c>
      <c r="Q27" s="104">
        <v>77750</v>
      </c>
      <c r="R27" s="255">
        <v>107000</v>
      </c>
      <c r="S27" s="104" t="s">
        <v>893</v>
      </c>
      <c r="T27" s="104" t="s">
        <v>894</v>
      </c>
      <c r="U27" s="104" t="s">
        <v>895</v>
      </c>
      <c r="V27" s="104" t="s">
        <v>894</v>
      </c>
      <c r="W27" s="102" t="s">
        <v>9</v>
      </c>
      <c r="X27" s="102" t="s">
        <v>9</v>
      </c>
      <c r="Y27" s="102" t="s">
        <v>9</v>
      </c>
      <c r="Z27" s="102"/>
      <c r="AA27" s="102"/>
    </row>
    <row r="28" spans="1:27" ht="27.75" customHeight="1">
      <c r="A28" s="331" t="s">
        <v>680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254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1:27" s="10" customFormat="1" ht="27.75" customHeight="1">
      <c r="A29" s="99">
        <v>1</v>
      </c>
      <c r="B29" s="62" t="s">
        <v>846</v>
      </c>
      <c r="C29" s="62" t="s">
        <v>847</v>
      </c>
      <c r="D29" s="62" t="s">
        <v>681</v>
      </c>
      <c r="E29" s="62" t="s">
        <v>682</v>
      </c>
      <c r="F29" s="62" t="s">
        <v>685</v>
      </c>
      <c r="G29" s="245" t="s">
        <v>9</v>
      </c>
      <c r="H29" s="245" t="s">
        <v>9</v>
      </c>
      <c r="I29" s="245">
        <v>2004</v>
      </c>
      <c r="J29" s="245" t="s">
        <v>683</v>
      </c>
      <c r="K29" s="246" t="s">
        <v>684</v>
      </c>
      <c r="L29" s="245">
        <v>0</v>
      </c>
      <c r="M29" s="256">
        <v>300</v>
      </c>
      <c r="N29" s="177">
        <v>1</v>
      </c>
      <c r="O29" s="245">
        <v>580</v>
      </c>
      <c r="P29" s="245" t="s">
        <v>213</v>
      </c>
      <c r="Q29" s="245" t="s">
        <v>9</v>
      </c>
      <c r="R29" s="257"/>
      <c r="S29" s="267" t="s">
        <v>868</v>
      </c>
      <c r="T29" s="267" t="s">
        <v>869</v>
      </c>
      <c r="U29" s="62"/>
      <c r="V29" s="62"/>
      <c r="W29" s="233" t="s">
        <v>9</v>
      </c>
      <c r="X29" s="62"/>
      <c r="Y29" s="62"/>
      <c r="Z29" s="102"/>
      <c r="AA29" s="102"/>
    </row>
    <row r="30" spans="1:27" s="10" customFormat="1" ht="27.75" customHeight="1">
      <c r="A30" s="99">
        <v>2</v>
      </c>
      <c r="B30" s="62" t="s">
        <v>569</v>
      </c>
      <c r="C30" s="62" t="s">
        <v>848</v>
      </c>
      <c r="D30" s="62">
        <v>97066</v>
      </c>
      <c r="E30" s="62" t="s">
        <v>849</v>
      </c>
      <c r="F30" s="62" t="s">
        <v>685</v>
      </c>
      <c r="G30" s="246" t="s">
        <v>9</v>
      </c>
      <c r="H30" s="246" t="s">
        <v>9</v>
      </c>
      <c r="I30" s="246">
        <v>1978</v>
      </c>
      <c r="J30" s="246" t="s">
        <v>686</v>
      </c>
      <c r="K30" s="247">
        <v>44144</v>
      </c>
      <c r="L30" s="246">
        <v>0</v>
      </c>
      <c r="M30" s="258">
        <v>4000</v>
      </c>
      <c r="N30" s="177">
        <v>2</v>
      </c>
      <c r="O30" s="246">
        <v>5400</v>
      </c>
      <c r="P30" s="246" t="s">
        <v>213</v>
      </c>
      <c r="Q30" s="246" t="s">
        <v>9</v>
      </c>
      <c r="R30" s="259"/>
      <c r="S30" s="267" t="s">
        <v>870</v>
      </c>
      <c r="T30" s="267" t="s">
        <v>871</v>
      </c>
      <c r="U30" s="62"/>
      <c r="V30" s="62"/>
      <c r="W30" s="233" t="s">
        <v>9</v>
      </c>
      <c r="X30" s="62"/>
      <c r="Y30" s="62"/>
      <c r="Z30" s="102"/>
      <c r="AA30" s="102"/>
    </row>
    <row r="31" spans="1:27" s="10" customFormat="1" ht="27.75" customHeight="1">
      <c r="A31" s="99">
        <v>3</v>
      </c>
      <c r="B31" s="62" t="s">
        <v>850</v>
      </c>
      <c r="C31" s="62" t="s">
        <v>851</v>
      </c>
      <c r="D31" s="62">
        <v>570142</v>
      </c>
      <c r="E31" s="62" t="s">
        <v>687</v>
      </c>
      <c r="F31" s="62" t="s">
        <v>688</v>
      </c>
      <c r="G31" s="246" t="s">
        <v>9</v>
      </c>
      <c r="H31" s="246">
        <v>2502</v>
      </c>
      <c r="I31" s="246">
        <v>1986</v>
      </c>
      <c r="J31" s="246" t="s">
        <v>689</v>
      </c>
      <c r="K31" s="247">
        <v>43923</v>
      </c>
      <c r="L31" s="246">
        <v>1</v>
      </c>
      <c r="M31" s="258">
        <v>0</v>
      </c>
      <c r="N31" s="177">
        <v>3</v>
      </c>
      <c r="O31" s="246">
        <v>2886</v>
      </c>
      <c r="P31" s="246" t="s">
        <v>213</v>
      </c>
      <c r="Q31" s="246" t="s">
        <v>9</v>
      </c>
      <c r="R31" s="259"/>
      <c r="S31" s="267" t="s">
        <v>870</v>
      </c>
      <c r="T31" s="267" t="s">
        <v>871</v>
      </c>
      <c r="U31" s="62"/>
      <c r="V31" s="62"/>
      <c r="W31" s="233" t="s">
        <v>9</v>
      </c>
      <c r="X31" s="62" t="s">
        <v>9</v>
      </c>
      <c r="Y31" s="62"/>
      <c r="Z31" s="102"/>
      <c r="AA31" s="102"/>
    </row>
    <row r="32" spans="1:27" s="10" customFormat="1" ht="27.75" customHeight="1">
      <c r="A32" s="99">
        <v>4</v>
      </c>
      <c r="B32" s="62" t="s">
        <v>852</v>
      </c>
      <c r="C32" s="25" t="s">
        <v>853</v>
      </c>
      <c r="D32" s="62" t="s">
        <v>690</v>
      </c>
      <c r="E32" s="26" t="s">
        <v>691</v>
      </c>
      <c r="F32" s="62" t="s">
        <v>688</v>
      </c>
      <c r="G32" s="246" t="s">
        <v>9</v>
      </c>
      <c r="H32" s="246">
        <v>4350</v>
      </c>
      <c r="I32" s="246">
        <v>2005</v>
      </c>
      <c r="J32" s="247">
        <v>38386</v>
      </c>
      <c r="K32" s="246"/>
      <c r="L32" s="246">
        <v>2</v>
      </c>
      <c r="M32" s="258">
        <v>1500</v>
      </c>
      <c r="N32" s="177">
        <v>4</v>
      </c>
      <c r="O32" s="246">
        <v>3880</v>
      </c>
      <c r="P32" s="246" t="s">
        <v>213</v>
      </c>
      <c r="Q32" s="246" t="s">
        <v>707</v>
      </c>
      <c r="R32" s="289">
        <v>60000</v>
      </c>
      <c r="S32" s="267" t="s">
        <v>872</v>
      </c>
      <c r="T32" s="267" t="s">
        <v>873</v>
      </c>
      <c r="U32" s="268" t="s">
        <v>590</v>
      </c>
      <c r="V32" s="267" t="s">
        <v>873</v>
      </c>
      <c r="W32" s="233" t="s">
        <v>9</v>
      </c>
      <c r="X32" s="62" t="s">
        <v>9</v>
      </c>
      <c r="Y32" s="62" t="s">
        <v>9</v>
      </c>
      <c r="Z32" s="102"/>
      <c r="AA32" s="102"/>
    </row>
    <row r="33" spans="1:27" s="10" customFormat="1" ht="52.5">
      <c r="A33" s="99">
        <v>5</v>
      </c>
      <c r="B33" s="62" t="s">
        <v>854</v>
      </c>
      <c r="C33" s="62" t="s">
        <v>855</v>
      </c>
      <c r="D33" s="26" t="s">
        <v>856</v>
      </c>
      <c r="E33" s="62" t="s">
        <v>692</v>
      </c>
      <c r="F33" s="62" t="s">
        <v>857</v>
      </c>
      <c r="G33" s="246" t="s">
        <v>9</v>
      </c>
      <c r="H33" s="246">
        <v>6000</v>
      </c>
      <c r="I33" s="246">
        <v>2011</v>
      </c>
      <c r="J33" s="246" t="s">
        <v>693</v>
      </c>
      <c r="K33" s="247">
        <v>43969</v>
      </c>
      <c r="L33" s="246">
        <v>0</v>
      </c>
      <c r="M33" s="258">
        <v>6000</v>
      </c>
      <c r="N33" s="177">
        <v>5</v>
      </c>
      <c r="O33" s="246">
        <v>8000</v>
      </c>
      <c r="P33" s="246" t="s">
        <v>213</v>
      </c>
      <c r="Q33" s="246" t="s">
        <v>9</v>
      </c>
      <c r="R33" s="289"/>
      <c r="S33" s="267" t="s">
        <v>874</v>
      </c>
      <c r="T33" s="267" t="s">
        <v>875</v>
      </c>
      <c r="U33" s="62"/>
      <c r="V33" s="62"/>
      <c r="W33" s="233" t="s">
        <v>9</v>
      </c>
      <c r="X33" s="62"/>
      <c r="Y33" s="62"/>
      <c r="Z33" s="102"/>
      <c r="AA33" s="102"/>
    </row>
    <row r="34" spans="1:27" s="10" customFormat="1" ht="27.75" customHeight="1">
      <c r="A34" s="99">
        <v>6</v>
      </c>
      <c r="B34" s="62" t="s">
        <v>858</v>
      </c>
      <c r="C34" s="62" t="s">
        <v>694</v>
      </c>
      <c r="D34" s="62">
        <v>31002051</v>
      </c>
      <c r="E34" s="62" t="s">
        <v>9</v>
      </c>
      <c r="F34" s="62" t="s">
        <v>859</v>
      </c>
      <c r="G34" s="246" t="s">
        <v>9</v>
      </c>
      <c r="H34" s="246">
        <v>6000</v>
      </c>
      <c r="I34" s="246">
        <v>1995</v>
      </c>
      <c r="J34" s="246" t="s">
        <v>693</v>
      </c>
      <c r="K34" s="246" t="s">
        <v>9</v>
      </c>
      <c r="L34" s="246">
        <v>0</v>
      </c>
      <c r="M34" s="258"/>
      <c r="N34" s="177">
        <v>6</v>
      </c>
      <c r="O34" s="246"/>
      <c r="P34" s="246" t="s">
        <v>213</v>
      </c>
      <c r="Q34" s="246" t="s">
        <v>9</v>
      </c>
      <c r="R34" s="289"/>
      <c r="S34" s="267" t="s">
        <v>876</v>
      </c>
      <c r="T34" s="267" t="s">
        <v>877</v>
      </c>
      <c r="U34" s="62"/>
      <c r="V34" s="62"/>
      <c r="W34" s="233" t="s">
        <v>9</v>
      </c>
      <c r="X34" s="62"/>
      <c r="Y34" s="62"/>
      <c r="Z34" s="102"/>
      <c r="AA34" s="102"/>
    </row>
    <row r="35" spans="1:27" s="10" customFormat="1" ht="27.75" customHeight="1">
      <c r="A35" s="99">
        <v>7</v>
      </c>
      <c r="B35" s="62" t="s">
        <v>860</v>
      </c>
      <c r="C35" s="62" t="s">
        <v>861</v>
      </c>
      <c r="D35" s="26" t="s">
        <v>695</v>
      </c>
      <c r="E35" s="26" t="s">
        <v>696</v>
      </c>
      <c r="F35" s="62" t="s">
        <v>697</v>
      </c>
      <c r="G35" s="246" t="s">
        <v>9</v>
      </c>
      <c r="H35" s="246">
        <v>2198</v>
      </c>
      <c r="I35" s="246">
        <v>2008</v>
      </c>
      <c r="J35" s="246" t="s">
        <v>698</v>
      </c>
      <c r="K35" s="247">
        <v>44149</v>
      </c>
      <c r="L35" s="246">
        <v>3</v>
      </c>
      <c r="M35" s="258">
        <v>5500</v>
      </c>
      <c r="N35" s="177">
        <v>7</v>
      </c>
      <c r="O35" s="246">
        <v>3000</v>
      </c>
      <c r="P35" s="246" t="s">
        <v>213</v>
      </c>
      <c r="Q35" s="246">
        <v>220000</v>
      </c>
      <c r="R35" s="289">
        <v>17400</v>
      </c>
      <c r="S35" s="267" t="s">
        <v>878</v>
      </c>
      <c r="T35" s="267" t="s">
        <v>879</v>
      </c>
      <c r="U35" s="267" t="s">
        <v>878</v>
      </c>
      <c r="V35" s="267" t="s">
        <v>879</v>
      </c>
      <c r="W35" s="233" t="s">
        <v>9</v>
      </c>
      <c r="X35" s="62" t="s">
        <v>9</v>
      </c>
      <c r="Y35" s="62" t="s">
        <v>9</v>
      </c>
      <c r="Z35" s="102"/>
      <c r="AA35" s="102"/>
    </row>
    <row r="36" spans="1:27" s="10" customFormat="1" ht="27.75" customHeight="1">
      <c r="A36" s="99">
        <v>8</v>
      </c>
      <c r="B36" s="62" t="s">
        <v>860</v>
      </c>
      <c r="C36" s="62" t="s">
        <v>699</v>
      </c>
      <c r="D36" s="62" t="s">
        <v>862</v>
      </c>
      <c r="E36" s="26" t="s">
        <v>700</v>
      </c>
      <c r="F36" s="62" t="s">
        <v>697</v>
      </c>
      <c r="G36" s="246" t="s">
        <v>9</v>
      </c>
      <c r="H36" s="246">
        <v>1248</v>
      </c>
      <c r="I36" s="246">
        <v>2006</v>
      </c>
      <c r="J36" s="246" t="s">
        <v>701</v>
      </c>
      <c r="K36" s="247">
        <v>44148</v>
      </c>
      <c r="L36" s="246">
        <v>2</v>
      </c>
      <c r="M36" s="258">
        <v>730</v>
      </c>
      <c r="N36" s="177">
        <v>8</v>
      </c>
      <c r="O36" s="246">
        <v>2000</v>
      </c>
      <c r="P36" s="246" t="s">
        <v>213</v>
      </c>
      <c r="Q36" s="246">
        <v>340000</v>
      </c>
      <c r="R36" s="289">
        <v>6200</v>
      </c>
      <c r="S36" s="267" t="s">
        <v>885</v>
      </c>
      <c r="T36" s="267" t="s">
        <v>886</v>
      </c>
      <c r="U36" s="267" t="s">
        <v>887</v>
      </c>
      <c r="V36" s="267" t="s">
        <v>886</v>
      </c>
      <c r="W36" s="233" t="s">
        <v>9</v>
      </c>
      <c r="X36" s="62" t="s">
        <v>9</v>
      </c>
      <c r="Y36" s="62" t="s">
        <v>9</v>
      </c>
      <c r="Z36" s="102"/>
      <c r="AA36" s="102"/>
    </row>
    <row r="37" spans="1:27" s="10" customFormat="1" ht="27.75" customHeight="1">
      <c r="A37" s="99">
        <v>9</v>
      </c>
      <c r="B37" s="62" t="s">
        <v>863</v>
      </c>
      <c r="C37" s="62" t="s">
        <v>864</v>
      </c>
      <c r="D37" s="62" t="s">
        <v>702</v>
      </c>
      <c r="E37" s="62" t="s">
        <v>703</v>
      </c>
      <c r="F37" s="62" t="s">
        <v>685</v>
      </c>
      <c r="G37" s="246" t="s">
        <v>9</v>
      </c>
      <c r="H37" s="246" t="s">
        <v>9</v>
      </c>
      <c r="I37" s="246">
        <v>2016</v>
      </c>
      <c r="J37" s="247">
        <v>42851</v>
      </c>
      <c r="K37" s="246" t="s">
        <v>684</v>
      </c>
      <c r="L37" s="246">
        <v>0</v>
      </c>
      <c r="M37" s="258">
        <v>570</v>
      </c>
      <c r="N37" s="177">
        <v>9</v>
      </c>
      <c r="O37" s="246">
        <v>750</v>
      </c>
      <c r="P37" s="246" t="s">
        <v>213</v>
      </c>
      <c r="Q37" s="246" t="s">
        <v>9</v>
      </c>
      <c r="R37" s="289"/>
      <c r="S37" s="41" t="s">
        <v>883</v>
      </c>
      <c r="T37" s="41" t="s">
        <v>884</v>
      </c>
      <c r="U37" s="62"/>
      <c r="V37" s="62"/>
      <c r="W37" s="233" t="s">
        <v>9</v>
      </c>
      <c r="X37" s="62"/>
      <c r="Y37" s="62"/>
      <c r="Z37" s="102"/>
      <c r="AA37" s="102"/>
    </row>
    <row r="38" spans="1:27" s="10" customFormat="1" ht="27.75" customHeight="1">
      <c r="A38" s="99">
        <v>10</v>
      </c>
      <c r="B38" s="62" t="s">
        <v>483</v>
      </c>
      <c r="C38" s="62">
        <v>200</v>
      </c>
      <c r="D38" s="62">
        <v>68969</v>
      </c>
      <c r="E38" s="62" t="s">
        <v>704</v>
      </c>
      <c r="F38" s="62" t="s">
        <v>865</v>
      </c>
      <c r="G38" s="246" t="s">
        <v>9</v>
      </c>
      <c r="H38" s="246">
        <v>6842</v>
      </c>
      <c r="I38" s="246">
        <v>1988</v>
      </c>
      <c r="J38" s="247">
        <v>32604</v>
      </c>
      <c r="K38" s="246"/>
      <c r="L38" s="246">
        <v>2</v>
      </c>
      <c r="M38" s="258">
        <v>6000</v>
      </c>
      <c r="N38" s="177">
        <v>10</v>
      </c>
      <c r="O38" s="246">
        <v>10800</v>
      </c>
      <c r="P38" s="246" t="s">
        <v>213</v>
      </c>
      <c r="Q38" s="246" t="s">
        <v>9</v>
      </c>
      <c r="R38" s="289"/>
      <c r="S38" s="268" t="s">
        <v>881</v>
      </c>
      <c r="T38" s="268" t="s">
        <v>882</v>
      </c>
      <c r="U38" s="62"/>
      <c r="V38" s="62"/>
      <c r="W38" s="233" t="s">
        <v>9</v>
      </c>
      <c r="X38" s="62" t="s">
        <v>9</v>
      </c>
      <c r="Y38" s="62"/>
      <c r="Z38" s="102"/>
      <c r="AA38" s="102"/>
    </row>
    <row r="39" spans="1:27" s="10" customFormat="1" ht="27.75" customHeight="1">
      <c r="A39" s="99">
        <v>11</v>
      </c>
      <c r="B39" s="62" t="s">
        <v>866</v>
      </c>
      <c r="C39" s="233" t="s">
        <v>867</v>
      </c>
      <c r="D39" s="26" t="s">
        <v>705</v>
      </c>
      <c r="E39" s="26" t="s">
        <v>706</v>
      </c>
      <c r="F39" s="62" t="s">
        <v>697</v>
      </c>
      <c r="G39" s="246" t="s">
        <v>9</v>
      </c>
      <c r="H39" s="246">
        <v>2287</v>
      </c>
      <c r="I39" s="246">
        <v>2012</v>
      </c>
      <c r="J39" s="247">
        <v>43789</v>
      </c>
      <c r="K39" s="247">
        <v>44154</v>
      </c>
      <c r="L39" s="246">
        <v>3</v>
      </c>
      <c r="M39" s="258">
        <v>1040</v>
      </c>
      <c r="N39" s="177">
        <v>11</v>
      </c>
      <c r="O39" s="246">
        <v>3500</v>
      </c>
      <c r="P39" s="246" t="s">
        <v>213</v>
      </c>
      <c r="Q39" s="246">
        <v>195000</v>
      </c>
      <c r="R39" s="289">
        <v>32600</v>
      </c>
      <c r="S39" s="268" t="s">
        <v>590</v>
      </c>
      <c r="T39" s="268" t="s">
        <v>880</v>
      </c>
      <c r="U39" s="268" t="s">
        <v>590</v>
      </c>
      <c r="V39" s="268" t="s">
        <v>880</v>
      </c>
      <c r="W39" s="233" t="s">
        <v>9</v>
      </c>
      <c r="X39" s="62" t="s">
        <v>9</v>
      </c>
      <c r="Y39" s="62" t="s">
        <v>9</v>
      </c>
      <c r="Z39" s="102"/>
      <c r="AA39" s="102"/>
    </row>
    <row r="41" ht="12.75">
      <c r="A41"/>
    </row>
  </sheetData>
  <sheetProtection/>
  <mergeCells count="27">
    <mergeCell ref="A12:M12"/>
    <mergeCell ref="M9:M11"/>
    <mergeCell ref="A24:M24"/>
    <mergeCell ref="A28:M28"/>
    <mergeCell ref="I9:I11"/>
    <mergeCell ref="J9:J11"/>
    <mergeCell ref="A9:A11"/>
    <mergeCell ref="B9:B11"/>
    <mergeCell ref="C9:C11"/>
    <mergeCell ref="D9:D11"/>
    <mergeCell ref="R9:R11"/>
    <mergeCell ref="S9:T10"/>
    <mergeCell ref="U9:V10"/>
    <mergeCell ref="AA9:AA11"/>
    <mergeCell ref="W9:Z10"/>
    <mergeCell ref="L9:L11"/>
    <mergeCell ref="N9:N11"/>
    <mergeCell ref="O9:O11"/>
    <mergeCell ref="P9:P11"/>
    <mergeCell ref="Q9:Q11"/>
    <mergeCell ref="J7:K7"/>
    <mergeCell ref="A8:K8"/>
    <mergeCell ref="H9:H11"/>
    <mergeCell ref="G9:G10"/>
    <mergeCell ref="K9:K11"/>
    <mergeCell ref="E9:E11"/>
    <mergeCell ref="F9:F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0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0"/>
  <sheetViews>
    <sheetView zoomScalePageLayoutView="0" workbookViewId="0" topLeftCell="A22">
      <selection activeCell="F26" sqref="F26"/>
    </sheetView>
  </sheetViews>
  <sheetFormatPr defaultColWidth="9.140625" defaultRowHeight="12.75"/>
  <cols>
    <col min="1" max="1" width="20.00390625" style="294" customWidth="1"/>
    <col min="2" max="2" width="12.421875" style="294" customWidth="1"/>
    <col min="3" max="3" width="17.140625" style="297" customWidth="1"/>
    <col min="4" max="4" width="55.421875" style="32" customWidth="1"/>
    <col min="5" max="16384" width="9.140625" style="27" customWidth="1"/>
  </cols>
  <sheetData>
    <row r="7" spans="1:4" ht="39" customHeight="1">
      <c r="A7" s="382" t="s">
        <v>770</v>
      </c>
      <c r="B7" s="382"/>
      <c r="C7" s="382"/>
      <c r="D7" s="382"/>
    </row>
    <row r="9" spans="1:4" ht="12.75">
      <c r="A9" s="355" t="s">
        <v>1</v>
      </c>
      <c r="B9" s="355"/>
      <c r="C9" s="355"/>
      <c r="D9" s="355"/>
    </row>
    <row r="10" spans="1:4" ht="39">
      <c r="A10" s="2" t="s">
        <v>2</v>
      </c>
      <c r="B10" s="2" t="s">
        <v>3</v>
      </c>
      <c r="C10" s="65" t="s">
        <v>4</v>
      </c>
      <c r="D10" s="2" t="s">
        <v>5</v>
      </c>
    </row>
    <row r="11" spans="1:4" ht="31.5" customHeight="1">
      <c r="A11" s="383">
        <v>2018</v>
      </c>
      <c r="B11" s="383"/>
      <c r="C11" s="383"/>
      <c r="D11" s="383"/>
    </row>
    <row r="12" spans="1:4" ht="31.5" customHeight="1">
      <c r="A12" s="299" t="s">
        <v>917</v>
      </c>
      <c r="B12" s="300">
        <v>43112</v>
      </c>
      <c r="C12" s="303">
        <v>216.51</v>
      </c>
      <c r="D12" s="302" t="s">
        <v>919</v>
      </c>
    </row>
    <row r="13" spans="1:4" ht="31.5" customHeight="1">
      <c r="A13" s="299" t="s">
        <v>917</v>
      </c>
      <c r="B13" s="300">
        <v>43116</v>
      </c>
      <c r="C13" s="303">
        <v>993.38</v>
      </c>
      <c r="D13" s="302" t="s">
        <v>920</v>
      </c>
    </row>
    <row r="14" spans="1:4" ht="31.5" customHeight="1">
      <c r="A14" s="299" t="s">
        <v>918</v>
      </c>
      <c r="B14" s="300">
        <v>43173</v>
      </c>
      <c r="C14" s="303">
        <v>127.28</v>
      </c>
      <c r="D14" s="302" t="s">
        <v>921</v>
      </c>
    </row>
    <row r="15" spans="1:4" ht="31.5" customHeight="1">
      <c r="A15" s="299" t="s">
        <v>918</v>
      </c>
      <c r="B15" s="300">
        <v>43432</v>
      </c>
      <c r="C15" s="303">
        <v>430</v>
      </c>
      <c r="D15" s="302" t="s">
        <v>922</v>
      </c>
    </row>
    <row r="16" spans="1:4" ht="31.5" customHeight="1">
      <c r="A16" s="299" t="s">
        <v>914</v>
      </c>
      <c r="B16" s="300">
        <v>43248</v>
      </c>
      <c r="C16" s="303">
        <v>5043</v>
      </c>
      <c r="D16" s="302" t="s">
        <v>929</v>
      </c>
    </row>
    <row r="17" spans="1:8" s="3" customFormat="1" ht="31.5" customHeight="1">
      <c r="A17" s="298" t="s">
        <v>930</v>
      </c>
      <c r="B17" s="1"/>
      <c r="C17" s="296">
        <v>800</v>
      </c>
      <c r="D17" s="293"/>
      <c r="E17" s="14"/>
      <c r="F17" s="14"/>
      <c r="G17" s="14"/>
      <c r="H17" s="14"/>
    </row>
    <row r="18" spans="1:8" s="3" customFormat="1" ht="31.5" customHeight="1">
      <c r="A18" s="379" t="s">
        <v>0</v>
      </c>
      <c r="B18" s="380"/>
      <c r="C18" s="65">
        <f>SUM(C12:C17)</f>
        <v>7610.17</v>
      </c>
      <c r="D18" s="293"/>
      <c r="E18" s="14"/>
      <c r="F18" s="14"/>
      <c r="G18" s="14"/>
      <c r="H18" s="14"/>
    </row>
    <row r="19" spans="1:4" ht="31.5" customHeight="1">
      <c r="A19" s="383">
        <v>2019</v>
      </c>
      <c r="B19" s="383"/>
      <c r="C19" s="383"/>
      <c r="D19" s="383"/>
    </row>
    <row r="20" spans="1:4" ht="31.5" customHeight="1">
      <c r="A20" s="299" t="s">
        <v>917</v>
      </c>
      <c r="B20" s="300">
        <v>43584</v>
      </c>
      <c r="C20" s="303">
        <v>200</v>
      </c>
      <c r="D20" s="302" t="s">
        <v>923</v>
      </c>
    </row>
    <row r="21" spans="1:4" ht="31.5" customHeight="1">
      <c r="A21" s="299" t="s">
        <v>917</v>
      </c>
      <c r="B21" s="300">
        <v>43640</v>
      </c>
      <c r="C21" s="303">
        <v>1068.41</v>
      </c>
      <c r="D21" s="302" t="s">
        <v>924</v>
      </c>
    </row>
    <row r="22" spans="1:4" ht="31.5" customHeight="1">
      <c r="A22" s="299" t="s">
        <v>917</v>
      </c>
      <c r="B22" s="300">
        <v>43822</v>
      </c>
      <c r="C22" s="303">
        <v>518.51</v>
      </c>
      <c r="D22" s="302" t="s">
        <v>925</v>
      </c>
    </row>
    <row r="23" spans="1:4" ht="31.5" customHeight="1">
      <c r="A23" s="299" t="s">
        <v>917</v>
      </c>
      <c r="B23" s="300">
        <v>43647</v>
      </c>
      <c r="C23" s="303">
        <v>388.65</v>
      </c>
      <c r="D23" s="302" t="s">
        <v>926</v>
      </c>
    </row>
    <row r="24" spans="1:4" ht="31.5" customHeight="1">
      <c r="A24" s="379" t="s">
        <v>0</v>
      </c>
      <c r="B24" s="380"/>
      <c r="C24" s="65">
        <f>SUM(C20:C23)</f>
        <v>2175.57</v>
      </c>
      <c r="D24" s="1"/>
    </row>
    <row r="25" spans="1:4" ht="31.5" customHeight="1">
      <c r="A25" s="383">
        <v>2020</v>
      </c>
      <c r="B25" s="383"/>
      <c r="C25" s="383"/>
      <c r="D25" s="383"/>
    </row>
    <row r="26" spans="1:4" ht="31.5" customHeight="1">
      <c r="A26" s="298" t="s">
        <v>916</v>
      </c>
      <c r="B26" s="1" t="s">
        <v>915</v>
      </c>
      <c r="C26" s="296">
        <v>1416</v>
      </c>
      <c r="D26" s="1"/>
    </row>
    <row r="27" spans="1:4" ht="31.5" customHeight="1">
      <c r="A27" s="299" t="s">
        <v>927</v>
      </c>
      <c r="B27" s="300">
        <v>44018</v>
      </c>
      <c r="C27" s="301">
        <v>3051.03</v>
      </c>
      <c r="D27" s="302" t="s">
        <v>928</v>
      </c>
    </row>
    <row r="28" spans="1:8" s="3" customFormat="1" ht="31.5" customHeight="1">
      <c r="A28" s="379" t="s">
        <v>0</v>
      </c>
      <c r="B28" s="380"/>
      <c r="C28" s="65">
        <f>SUM(C26:C27)</f>
        <v>4467.030000000001</v>
      </c>
      <c r="D28" s="293"/>
      <c r="E28" s="14"/>
      <c r="F28" s="14"/>
      <c r="G28" s="14"/>
      <c r="H28" s="14"/>
    </row>
    <row r="29" spans="1:4" ht="30.75" customHeight="1">
      <c r="A29" s="381" t="s">
        <v>931</v>
      </c>
      <c r="B29" s="381"/>
      <c r="C29" s="305">
        <f>SUM(C28,C24,C18)</f>
        <v>14252.77</v>
      </c>
      <c r="D29" s="304"/>
    </row>
    <row r="30" ht="12.75">
      <c r="A30" s="295"/>
    </row>
  </sheetData>
  <sheetProtection/>
  <mergeCells count="9">
    <mergeCell ref="A18:B18"/>
    <mergeCell ref="A24:B24"/>
    <mergeCell ref="A28:B28"/>
    <mergeCell ref="A29:B29"/>
    <mergeCell ref="A7:D7"/>
    <mergeCell ref="A9:D9"/>
    <mergeCell ref="A11:D11"/>
    <mergeCell ref="A19:D19"/>
    <mergeCell ref="A25:D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28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5.8515625" style="31" customWidth="1"/>
    <col min="2" max="2" width="42.421875" style="0" customWidth="1"/>
    <col min="3" max="5" width="20.140625" style="28" customWidth="1"/>
    <col min="6" max="6" width="26.28125" style="0" customWidth="1"/>
    <col min="7" max="7" width="25.57421875" style="0" customWidth="1"/>
  </cols>
  <sheetData>
    <row r="7" spans="2:5" ht="16.5">
      <c r="B7" s="8" t="s">
        <v>52</v>
      </c>
      <c r="D7" s="29"/>
      <c r="E7" s="29"/>
    </row>
    <row r="8" ht="16.5">
      <c r="B8" s="8"/>
    </row>
    <row r="9" spans="1:6" ht="12.75" customHeight="1">
      <c r="A9" s="173"/>
      <c r="B9" s="384" t="s">
        <v>82</v>
      </c>
      <c r="C9" s="384"/>
      <c r="D9" s="384"/>
      <c r="E9" s="241"/>
      <c r="F9" s="171"/>
    </row>
    <row r="10" spans="1:7" ht="78.75">
      <c r="A10" s="183" t="s">
        <v>27</v>
      </c>
      <c r="B10" s="183" t="s">
        <v>24</v>
      </c>
      <c r="C10" s="137" t="s">
        <v>43</v>
      </c>
      <c r="D10" s="137" t="s">
        <v>838</v>
      </c>
      <c r="E10" s="137" t="s">
        <v>839</v>
      </c>
      <c r="F10" s="234" t="s">
        <v>481</v>
      </c>
      <c r="G10" s="244" t="s">
        <v>0</v>
      </c>
    </row>
    <row r="11" spans="1:11" ht="26.25" customHeight="1">
      <c r="A11" s="143">
        <v>1</v>
      </c>
      <c r="B11" s="139" t="s">
        <v>95</v>
      </c>
      <c r="C11" s="235">
        <v>2059523.2</v>
      </c>
      <c r="D11" s="235">
        <v>0</v>
      </c>
      <c r="E11" s="235">
        <v>24510.2</v>
      </c>
      <c r="F11" s="185">
        <v>3364.05</v>
      </c>
      <c r="G11" s="243">
        <f>SUM(C11:F11)</f>
        <v>2087397.45</v>
      </c>
      <c r="H11" s="78"/>
      <c r="I11" s="78"/>
      <c r="J11" s="78"/>
      <c r="K11" s="79"/>
    </row>
    <row r="12" spans="1:12" s="6" customFormat="1" ht="26.25" customHeight="1">
      <c r="A12" s="102">
        <v>2</v>
      </c>
      <c r="B12" s="186" t="s">
        <v>96</v>
      </c>
      <c r="C12" s="235">
        <v>53850.22</v>
      </c>
      <c r="D12" s="235">
        <v>0</v>
      </c>
      <c r="E12" s="235"/>
      <c r="F12" s="139"/>
      <c r="G12" s="243">
        <f aca="true" t="shared" si="0" ref="G12:G17">SUM(C12:F12)</f>
        <v>53850.22</v>
      </c>
      <c r="H12" s="78"/>
      <c r="I12" s="78"/>
      <c r="J12" s="78"/>
      <c r="K12" s="78"/>
      <c r="L12" s="80"/>
    </row>
    <row r="13" spans="1:12" s="6" customFormat="1" ht="26.25" customHeight="1">
      <c r="A13" s="143">
        <v>3</v>
      </c>
      <c r="B13" s="139" t="s">
        <v>97</v>
      </c>
      <c r="C13" s="236">
        <f>239703.73+171771.96+269+750</f>
        <v>412494.69</v>
      </c>
      <c r="D13" s="242">
        <v>239703.73</v>
      </c>
      <c r="E13" s="242"/>
      <c r="F13" s="139"/>
      <c r="G13" s="243">
        <f t="shared" si="0"/>
        <v>652198.42</v>
      </c>
      <c r="H13" s="78"/>
      <c r="I13" s="78"/>
      <c r="J13" s="78"/>
      <c r="K13" s="79"/>
      <c r="L13"/>
    </row>
    <row r="14" spans="1:7" s="6" customFormat="1" ht="26.25" customHeight="1">
      <c r="A14" s="102">
        <v>4</v>
      </c>
      <c r="B14" s="187" t="s">
        <v>98</v>
      </c>
      <c r="C14" s="237">
        <v>36382.75</v>
      </c>
      <c r="D14" s="178">
        <v>0</v>
      </c>
      <c r="E14" s="178"/>
      <c r="F14" s="139"/>
      <c r="G14" s="243">
        <f t="shared" si="0"/>
        <v>36382.75</v>
      </c>
    </row>
    <row r="15" spans="1:7" s="6" customFormat="1" ht="26.25" customHeight="1">
      <c r="A15" s="143">
        <v>5</v>
      </c>
      <c r="B15" s="186" t="s">
        <v>99</v>
      </c>
      <c r="C15" s="235">
        <f>429172.16+998+2640.58</f>
        <v>432810.74</v>
      </c>
      <c r="D15" s="178">
        <v>59322.31</v>
      </c>
      <c r="E15" s="178"/>
      <c r="F15" s="139"/>
      <c r="G15" s="243">
        <f t="shared" si="0"/>
        <v>492133.05</v>
      </c>
    </row>
    <row r="16" spans="1:7" s="6" customFormat="1" ht="26.25" customHeight="1">
      <c r="A16" s="102">
        <v>6</v>
      </c>
      <c r="B16" s="186" t="s">
        <v>100</v>
      </c>
      <c r="C16" s="238">
        <v>973281.1699999999</v>
      </c>
      <c r="D16" s="238">
        <v>100878.12</v>
      </c>
      <c r="E16" s="238"/>
      <c r="F16" s="139"/>
      <c r="G16" s="243">
        <f t="shared" si="0"/>
        <v>1074159.29</v>
      </c>
    </row>
    <row r="17" spans="1:7" s="6" customFormat="1" ht="26.25" customHeight="1">
      <c r="A17" s="143">
        <v>7</v>
      </c>
      <c r="B17" s="186" t="s">
        <v>101</v>
      </c>
      <c r="C17" s="235">
        <v>180775.81</v>
      </c>
      <c r="D17" s="235">
        <v>0</v>
      </c>
      <c r="E17" s="235"/>
      <c r="F17" s="139"/>
      <c r="G17" s="243">
        <f t="shared" si="0"/>
        <v>180775.81</v>
      </c>
    </row>
    <row r="18" spans="1:7" ht="24.75" customHeight="1">
      <c r="A18" s="143"/>
      <c r="B18" s="239" t="s">
        <v>25</v>
      </c>
      <c r="C18" s="240">
        <f>SUM(C11:C17)</f>
        <v>4149118.5799999996</v>
      </c>
      <c r="D18" s="240">
        <f>SUM(D11:D17)</f>
        <v>399904.16000000003</v>
      </c>
      <c r="E18" s="240">
        <f>SUM(E11:E17)</f>
        <v>24510.2</v>
      </c>
      <c r="F18" s="240">
        <f>SUM(F11:F17)</f>
        <v>3364.05</v>
      </c>
      <c r="G18" s="243">
        <f>SUM(G11:G17)</f>
        <v>4576896.989999999</v>
      </c>
    </row>
    <row r="19" spans="2:5" ht="24.75" customHeight="1">
      <c r="B19" s="6"/>
      <c r="C19" s="30"/>
      <c r="D19" s="30"/>
      <c r="E19" s="30"/>
    </row>
    <row r="20" spans="1:5" ht="24.75" customHeight="1">
      <c r="A20"/>
      <c r="B20" s="6"/>
      <c r="C20" s="30"/>
      <c r="D20" s="30"/>
      <c r="E20" s="30"/>
    </row>
    <row r="21" spans="2:5" ht="12.75">
      <c r="B21" s="6"/>
      <c r="C21" s="30"/>
      <c r="D21" s="30"/>
      <c r="E21" s="30"/>
    </row>
    <row r="22" spans="2:5" ht="12.75">
      <c r="B22" s="6"/>
      <c r="C22" s="30"/>
      <c r="D22" s="30"/>
      <c r="E22" s="30"/>
    </row>
    <row r="23" spans="2:5" ht="12.75">
      <c r="B23" s="6"/>
      <c r="C23" s="30"/>
      <c r="D23" s="30"/>
      <c r="E23" s="30"/>
    </row>
    <row r="24" spans="2:5" ht="12.75">
      <c r="B24" s="6"/>
      <c r="C24" s="30"/>
      <c r="D24" s="30"/>
      <c r="E24" s="30"/>
    </row>
    <row r="25" spans="2:5" ht="12.75">
      <c r="B25" s="6"/>
      <c r="C25" s="30"/>
      <c r="D25" s="30"/>
      <c r="E25" s="30"/>
    </row>
    <row r="26" spans="2:5" ht="12.75">
      <c r="B26" s="6"/>
      <c r="C26" s="30"/>
      <c r="D26" s="30"/>
      <c r="E26" s="30"/>
    </row>
    <row r="27" spans="2:5" ht="12.75">
      <c r="B27" s="6"/>
      <c r="C27" s="30"/>
      <c r="D27" s="30"/>
      <c r="E27" s="30"/>
    </row>
    <row r="28" spans="2:5" ht="12.75">
      <c r="B28" s="6"/>
      <c r="C28" s="30"/>
      <c r="D28" s="30"/>
      <c r="E28" s="30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21"/>
  <sheetViews>
    <sheetView zoomScalePageLayoutView="0" workbookViewId="0" topLeftCell="A13">
      <selection activeCell="G18" sqref="G18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28.28125" style="9" customWidth="1"/>
    <col min="4" max="4" width="25.8515625" style="9" customWidth="1"/>
    <col min="5" max="5" width="13.421875" style="9" customWidth="1"/>
    <col min="6" max="6" width="27.57421875" style="9" customWidth="1"/>
    <col min="7" max="7" width="19.00390625" style="222" customWidth="1"/>
    <col min="8" max="8" width="19.421875" style="9" customWidth="1"/>
    <col min="9" max="9" width="31.140625" style="9" customWidth="1"/>
    <col min="10" max="16384" width="9.140625" style="9" customWidth="1"/>
  </cols>
  <sheetData>
    <row r="7" spans="2:8" ht="12.75">
      <c r="B7" s="18" t="s">
        <v>89</v>
      </c>
      <c r="H7" s="18"/>
    </row>
    <row r="8" spans="1:9" ht="52.5">
      <c r="A8" s="36" t="s">
        <v>10</v>
      </c>
      <c r="B8" s="37" t="s">
        <v>45</v>
      </c>
      <c r="C8" s="38" t="s">
        <v>46</v>
      </c>
      <c r="D8" s="38" t="s">
        <v>47</v>
      </c>
      <c r="E8" s="38" t="s">
        <v>36</v>
      </c>
      <c r="F8" s="38" t="s">
        <v>48</v>
      </c>
      <c r="G8" s="65" t="s">
        <v>49</v>
      </c>
      <c r="H8" s="38" t="s">
        <v>50</v>
      </c>
      <c r="I8" s="38" t="s">
        <v>51</v>
      </c>
    </row>
    <row r="9" spans="1:9" ht="27.75" customHeight="1">
      <c r="A9" s="352" t="s">
        <v>128</v>
      </c>
      <c r="B9" s="353"/>
      <c r="C9" s="353"/>
      <c r="D9" s="385"/>
      <c r="E9" s="39"/>
      <c r="F9" s="215"/>
      <c r="G9" s="223"/>
      <c r="H9" s="215"/>
      <c r="I9" s="215"/>
    </row>
    <row r="10" spans="1:9" ht="27.75" customHeight="1">
      <c r="A10" s="213">
        <v>1</v>
      </c>
      <c r="B10" s="201" t="s">
        <v>544</v>
      </c>
      <c r="C10" s="208" t="s">
        <v>545</v>
      </c>
      <c r="D10" s="200"/>
      <c r="E10" s="218" t="s">
        <v>546</v>
      </c>
      <c r="F10" s="48" t="s">
        <v>547</v>
      </c>
      <c r="G10" s="224">
        <v>11000</v>
      </c>
      <c r="H10" s="218" t="s">
        <v>452</v>
      </c>
      <c r="I10" s="45" t="s">
        <v>548</v>
      </c>
    </row>
    <row r="11" spans="1:9" ht="27.75" customHeight="1">
      <c r="A11" s="199">
        <v>2</v>
      </c>
      <c r="B11" s="51" t="s">
        <v>549</v>
      </c>
      <c r="C11" s="209" t="s">
        <v>550</v>
      </c>
      <c r="D11" s="202"/>
      <c r="E11" s="218" t="s">
        <v>551</v>
      </c>
      <c r="F11" s="48" t="s">
        <v>547</v>
      </c>
      <c r="G11" s="224">
        <v>5900</v>
      </c>
      <c r="H11" s="218" t="s">
        <v>452</v>
      </c>
      <c r="I11" s="45" t="s">
        <v>552</v>
      </c>
    </row>
    <row r="12" spans="1:9" ht="27.75" customHeight="1">
      <c r="A12" s="199">
        <v>3</v>
      </c>
      <c r="B12" s="47" t="s">
        <v>553</v>
      </c>
      <c r="C12" s="210" t="s">
        <v>554</v>
      </c>
      <c r="D12" s="43"/>
      <c r="E12" s="219" t="s">
        <v>555</v>
      </c>
      <c r="F12" s="50" t="s">
        <v>547</v>
      </c>
      <c r="G12" s="225">
        <v>5150</v>
      </c>
      <c r="H12" s="219" t="s">
        <v>452</v>
      </c>
      <c r="I12" s="44" t="s">
        <v>556</v>
      </c>
    </row>
    <row r="13" spans="1:9" ht="27.75" customHeight="1">
      <c r="A13" s="199">
        <v>4</v>
      </c>
      <c r="B13" s="47" t="s">
        <v>557</v>
      </c>
      <c r="C13" s="210" t="s">
        <v>558</v>
      </c>
      <c r="D13" s="46"/>
      <c r="E13" s="220" t="s">
        <v>559</v>
      </c>
      <c r="F13" s="48" t="s">
        <v>560</v>
      </c>
      <c r="G13" s="226">
        <v>61487.7</v>
      </c>
      <c r="H13" s="220" t="s">
        <v>452</v>
      </c>
      <c r="I13" s="49" t="s">
        <v>561</v>
      </c>
    </row>
    <row r="14" spans="1:9" ht="27.75" customHeight="1">
      <c r="A14" s="386" t="s">
        <v>0</v>
      </c>
      <c r="B14" s="387"/>
      <c r="C14" s="387"/>
      <c r="D14" s="387"/>
      <c r="E14" s="387"/>
      <c r="F14" s="388"/>
      <c r="G14" s="227">
        <f>SUM(G10:G13)</f>
        <v>83537.7</v>
      </c>
      <c r="H14" s="42"/>
      <c r="I14" s="42"/>
    </row>
    <row r="15" spans="1:9" ht="27.75" customHeight="1">
      <c r="A15" s="352" t="s">
        <v>708</v>
      </c>
      <c r="B15" s="353"/>
      <c r="C15" s="353"/>
      <c r="D15" s="385"/>
      <c r="E15" s="40"/>
      <c r="F15" s="40"/>
      <c r="G15" s="228"/>
      <c r="H15" s="40"/>
      <c r="I15" s="40"/>
    </row>
    <row r="16" spans="1:9" ht="27.75" customHeight="1">
      <c r="A16" s="199">
        <v>1</v>
      </c>
      <c r="B16" s="212" t="s">
        <v>709</v>
      </c>
      <c r="C16" s="211" t="s">
        <v>710</v>
      </c>
      <c r="D16" s="214" t="s">
        <v>711</v>
      </c>
      <c r="E16" s="221">
        <v>2016</v>
      </c>
      <c r="F16" s="216"/>
      <c r="G16" s="229">
        <v>32520</v>
      </c>
      <c r="H16" s="220" t="s">
        <v>452</v>
      </c>
      <c r="I16" s="216" t="s">
        <v>712</v>
      </c>
    </row>
    <row r="17" spans="1:9" ht="27.75" customHeight="1" thickBot="1">
      <c r="A17" s="389" t="s">
        <v>0</v>
      </c>
      <c r="B17" s="390"/>
      <c r="C17" s="390"/>
      <c r="D17" s="390"/>
      <c r="E17" s="390"/>
      <c r="F17" s="391"/>
      <c r="G17" s="230">
        <f>G16</f>
        <v>32520</v>
      </c>
      <c r="H17" s="217"/>
      <c r="I17" s="217"/>
    </row>
    <row r="18" spans="6:7" ht="25.5" customHeight="1" thickBot="1">
      <c r="F18" s="231" t="s">
        <v>0</v>
      </c>
      <c r="G18" s="232">
        <f>SUM(G14,G17)</f>
        <v>116057.7</v>
      </c>
    </row>
    <row r="21" ht="12.75">
      <c r="B21"/>
    </row>
  </sheetData>
  <sheetProtection/>
  <mergeCells count="4">
    <mergeCell ref="A9:D9"/>
    <mergeCell ref="A15:D15"/>
    <mergeCell ref="A14:F14"/>
    <mergeCell ref="A17:F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headerFooter alignWithMargins="0">
    <oddFooter>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1"/>
  <sheetViews>
    <sheetView zoomScalePageLayoutView="0" workbookViewId="0" topLeftCell="A6">
      <selection activeCell="C24" sqref="C24"/>
    </sheetView>
  </sheetViews>
  <sheetFormatPr defaultColWidth="9.140625" defaultRowHeight="12.75"/>
  <cols>
    <col min="1" max="1" width="4.140625" style="31" customWidth="1"/>
    <col min="2" max="2" width="53.28125" style="0" customWidth="1"/>
    <col min="3" max="3" width="37.57421875" style="0" customWidth="1"/>
  </cols>
  <sheetData>
    <row r="7" spans="2:3" ht="15" customHeight="1">
      <c r="B7" s="18" t="s">
        <v>53</v>
      </c>
      <c r="C7" s="34"/>
    </row>
    <row r="8" ht="12.75">
      <c r="B8" s="18"/>
    </row>
    <row r="9" spans="1:4" ht="69" customHeight="1">
      <c r="A9" s="395" t="s">
        <v>835</v>
      </c>
      <c r="B9" s="395"/>
      <c r="C9" s="395"/>
      <c r="D9" s="35"/>
    </row>
    <row r="10" spans="1:4" ht="9" customHeight="1">
      <c r="A10" s="191"/>
      <c r="B10" s="191"/>
      <c r="C10" s="191"/>
      <c r="D10" s="35"/>
    </row>
    <row r="11" spans="1:3" ht="12.75">
      <c r="A11" s="190"/>
      <c r="B11" s="193"/>
      <c r="C11" s="193"/>
    </row>
    <row r="12" spans="1:3" ht="30.75" customHeight="1">
      <c r="A12" s="192" t="s">
        <v>27</v>
      </c>
      <c r="B12" s="192" t="s">
        <v>41</v>
      </c>
      <c r="C12" s="192" t="s">
        <v>42</v>
      </c>
    </row>
    <row r="13" spans="1:3" ht="17.25" customHeight="1">
      <c r="A13" s="352" t="s">
        <v>128</v>
      </c>
      <c r="B13" s="396"/>
      <c r="C13" s="397"/>
    </row>
    <row r="14" spans="1:3" ht="26.25">
      <c r="A14" s="26">
        <v>1</v>
      </c>
      <c r="B14" s="57" t="s">
        <v>836</v>
      </c>
      <c r="C14" s="57"/>
    </row>
    <row r="15" spans="1:3" ht="30" customHeight="1">
      <c r="A15" s="392" t="s">
        <v>562</v>
      </c>
      <c r="B15" s="393"/>
      <c r="C15" s="394"/>
    </row>
    <row r="16" spans="1:3" ht="18" customHeight="1">
      <c r="A16" s="26">
        <v>1</v>
      </c>
      <c r="B16" s="207" t="s">
        <v>837</v>
      </c>
      <c r="C16" s="207"/>
    </row>
    <row r="17" spans="1:3" ht="17.25" customHeight="1">
      <c r="A17" s="392" t="s">
        <v>732</v>
      </c>
      <c r="B17" s="393"/>
      <c r="C17" s="394"/>
    </row>
    <row r="18" spans="1:3" ht="18" customHeight="1">
      <c r="A18" s="26">
        <v>1</v>
      </c>
      <c r="B18" s="63" t="s">
        <v>104</v>
      </c>
      <c r="C18" s="63" t="s">
        <v>743</v>
      </c>
    </row>
    <row r="19" spans="1:3" ht="26.25">
      <c r="A19" s="26">
        <v>2</v>
      </c>
      <c r="B19" s="56" t="s">
        <v>744</v>
      </c>
      <c r="C19" s="56" t="s">
        <v>745</v>
      </c>
    </row>
    <row r="20" spans="1:3" ht="18" customHeight="1">
      <c r="A20" s="392" t="s">
        <v>591</v>
      </c>
      <c r="B20" s="393"/>
      <c r="C20" s="394"/>
    </row>
    <row r="21" spans="1:3" ht="17.25" customHeight="1">
      <c r="A21" s="26">
        <v>1</v>
      </c>
      <c r="B21" s="57" t="s">
        <v>105</v>
      </c>
      <c r="C21" s="57"/>
    </row>
  </sheetData>
  <sheetProtection/>
  <mergeCells count="5">
    <mergeCell ref="A15:C15"/>
    <mergeCell ref="A20:C20"/>
    <mergeCell ref="A9:C9"/>
    <mergeCell ref="A13:C13"/>
    <mergeCell ref="A17:C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Marta Kubosz</cp:lastModifiedBy>
  <cp:lastPrinted>2020-03-03T12:49:45Z</cp:lastPrinted>
  <dcterms:created xsi:type="dcterms:W3CDTF">2004-04-21T13:58:08Z</dcterms:created>
  <dcterms:modified xsi:type="dcterms:W3CDTF">2020-12-20T21:59:44Z</dcterms:modified>
  <cp:category/>
  <cp:version/>
  <cp:contentType/>
  <cp:contentStatus/>
</cp:coreProperties>
</file>